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596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<sst xmlns="http://schemas.openxmlformats.org/spreadsheetml/2006/main" count="476" uniqueCount="141">
  <si>
    <t>ВЫХОД</t>
  </si>
  <si>
    <t>ЗАВТРАК</t>
  </si>
  <si>
    <t>ясли</t>
  </si>
  <si>
    <t>сад</t>
  </si>
  <si>
    <t>Хлеб пшеничный</t>
  </si>
  <si>
    <t>Итого:</t>
  </si>
  <si>
    <t>ЗАВТРАК 2</t>
  </si>
  <si>
    <t>ОБЕД</t>
  </si>
  <si>
    <t>Хлеб ржаной</t>
  </si>
  <si>
    <t>ПОЛДНИК</t>
  </si>
  <si>
    <t>БЕЛКИ, г</t>
  </si>
  <si>
    <t>ЖИРЫ, г</t>
  </si>
  <si>
    <t>УГЛЕВОДЫ,г</t>
  </si>
  <si>
    <t>КАЛОРИЙНОСТЬ, КАЛЛ</t>
  </si>
  <si>
    <t>Витамин С</t>
  </si>
  <si>
    <t>№ рецептуры</t>
  </si>
  <si>
    <t xml:space="preserve">НАИМЕНОВАНИЕ БЛЮДА </t>
  </si>
  <si>
    <t>Сыр</t>
  </si>
  <si>
    <t>Масло сливочное</t>
  </si>
  <si>
    <t xml:space="preserve">Какао </t>
  </si>
  <si>
    <t xml:space="preserve">Омлет </t>
  </si>
  <si>
    <t xml:space="preserve">Суп рыбный </t>
  </si>
  <si>
    <t>Напиток из шиповника</t>
  </si>
  <si>
    <t>Кисель</t>
  </si>
  <si>
    <t>Ряженка</t>
  </si>
  <si>
    <t xml:space="preserve">Каша манная молочная </t>
  </si>
  <si>
    <t>Котлета рыбная</t>
  </si>
  <si>
    <t>Каша "Дружба"</t>
  </si>
  <si>
    <t xml:space="preserve">Свекольник </t>
  </si>
  <si>
    <t xml:space="preserve">Картофельное пюре </t>
  </si>
  <si>
    <t>Рис отварной</t>
  </si>
  <si>
    <t>Печенье</t>
  </si>
  <si>
    <t>Капуста тушеная</t>
  </si>
  <si>
    <t>Каша молочная (овсяная)</t>
  </si>
  <si>
    <t xml:space="preserve">Чай  </t>
  </si>
  <si>
    <t>Яблоко</t>
  </si>
  <si>
    <t>Помидор</t>
  </si>
  <si>
    <t>Макароны отварные</t>
  </si>
  <si>
    <t>Компот из сух. фр.</t>
  </si>
  <si>
    <t>всего за 1 день</t>
  </si>
  <si>
    <t>Коф.напиток на молоке</t>
  </si>
  <si>
    <t>всего за 2 день</t>
  </si>
  <si>
    <t>Кукуруза сахарная</t>
  </si>
  <si>
    <t>Какао</t>
  </si>
  <si>
    <t>Гуляш из отварного мяса</t>
  </si>
  <si>
    <t>Апельсин</t>
  </si>
  <si>
    <t>Всего за 3 день</t>
  </si>
  <si>
    <t xml:space="preserve">Каша молочная пшенная </t>
  </si>
  <si>
    <t>Икра кабачковая</t>
  </si>
  <si>
    <t>Мандарин</t>
  </si>
  <si>
    <t>всего за 4 день</t>
  </si>
  <si>
    <t xml:space="preserve">Каша молочная рисовая </t>
  </si>
  <si>
    <t>Салат из свеклы с чесноком</t>
  </si>
  <si>
    <t>Банан</t>
  </si>
  <si>
    <t>всего за 5 день</t>
  </si>
  <si>
    <t xml:space="preserve">Каша молочная гречневая </t>
  </si>
  <si>
    <t>Салат из св.капусты</t>
  </si>
  <si>
    <t>Суп с клецками на курином бульоне</t>
  </si>
  <si>
    <t>Творожная запеканка  со сгущ. молоком</t>
  </si>
  <si>
    <t>Всего за 6 день</t>
  </si>
  <si>
    <t>Суп молочный с макар.изд.</t>
  </si>
  <si>
    <t>всего за 7 день</t>
  </si>
  <si>
    <t xml:space="preserve">Тефтели из говядины </t>
  </si>
  <si>
    <t>Компот из сух. фруктов</t>
  </si>
  <si>
    <t>Всего за 8 день</t>
  </si>
  <si>
    <t>Мармелад</t>
  </si>
  <si>
    <t>Всего за 9 день</t>
  </si>
  <si>
    <t>Всего за 10 день</t>
  </si>
  <si>
    <t xml:space="preserve">Каша манная  </t>
  </si>
  <si>
    <t>Груша</t>
  </si>
  <si>
    <t>Витамин С,мг</t>
  </si>
  <si>
    <t>Вафли</t>
  </si>
  <si>
    <t>Зефир</t>
  </si>
  <si>
    <t>Итого за весь период:</t>
  </si>
  <si>
    <t>Среднее значение за период:</t>
  </si>
  <si>
    <t>пряник</t>
  </si>
  <si>
    <t>плюшка</t>
  </si>
  <si>
    <t>Биточки рыбные</t>
  </si>
  <si>
    <t xml:space="preserve">Хлеб ржаной </t>
  </si>
  <si>
    <t>Огурец</t>
  </si>
  <si>
    <t>Сырники с повидлом</t>
  </si>
  <si>
    <t>130/20</t>
  </si>
  <si>
    <t>150/20</t>
  </si>
  <si>
    <t>Котлета куриная</t>
  </si>
  <si>
    <t>Картофель в молоке</t>
  </si>
  <si>
    <t>Пирожок с яблоками</t>
  </si>
  <si>
    <t>Чай  с лимоном</t>
  </si>
  <si>
    <t>100/20</t>
  </si>
  <si>
    <t>Ватрушка</t>
  </si>
  <si>
    <t xml:space="preserve">Фрикадельки мясные в молочном соусе*  </t>
  </si>
  <si>
    <t>70/30</t>
  </si>
  <si>
    <t>80/40</t>
  </si>
  <si>
    <t xml:space="preserve">Чай с молоком </t>
  </si>
  <si>
    <t>Яйцо</t>
  </si>
  <si>
    <t>Сосиска отварная</t>
  </si>
  <si>
    <t xml:space="preserve"> </t>
  </si>
  <si>
    <t>80/30</t>
  </si>
  <si>
    <t>100/60</t>
  </si>
  <si>
    <t>Компот из изюма</t>
  </si>
  <si>
    <t>Помидор свежий</t>
  </si>
  <si>
    <t>Борщ   с капустой и картофелем</t>
  </si>
  <si>
    <t>Картофель отварной</t>
  </si>
  <si>
    <t>Чай  с молоком</t>
  </si>
  <si>
    <t>Суп картофельный с макар.изд. На м/б</t>
  </si>
  <si>
    <t>Суп картофельный с крупой на м/б</t>
  </si>
  <si>
    <t>Запеканка овощная</t>
  </si>
  <si>
    <t>Сок яблочный</t>
  </si>
  <si>
    <t>Сок вишневый</t>
  </si>
  <si>
    <t>Сок персиковый</t>
  </si>
  <si>
    <t>Омлет с сыром и зеленым горошком</t>
  </si>
  <si>
    <t xml:space="preserve">Салат из сырых овощей </t>
  </si>
  <si>
    <t xml:space="preserve">Щи из св. капусты  </t>
  </si>
  <si>
    <t>Йогурт питьевой для дет.питания</t>
  </si>
  <si>
    <t>Сок виноградный</t>
  </si>
  <si>
    <t xml:space="preserve">Суп овощной  </t>
  </si>
  <si>
    <t>Жаркое по-домашнему</t>
  </si>
  <si>
    <t>Рассольник ленинградский</t>
  </si>
  <si>
    <t>Суп картофельный с бобовыми</t>
  </si>
  <si>
    <t>Винегрет овощной    с сельдью</t>
  </si>
  <si>
    <t>130/30</t>
  </si>
  <si>
    <t>180/30</t>
  </si>
  <si>
    <t xml:space="preserve">Печень по-строгановски </t>
  </si>
  <si>
    <t>Рыба тушеная с овощами №229</t>
  </si>
  <si>
    <t xml:space="preserve">Салат из квашеной капусты  </t>
  </si>
  <si>
    <t xml:space="preserve">Запеканка картофельная с мясом </t>
  </si>
  <si>
    <t xml:space="preserve">  Зеленый горошек  </t>
  </si>
  <si>
    <t>Голубцы ленивые из отварной курицы</t>
  </si>
  <si>
    <t>Шницель мясной</t>
  </si>
  <si>
    <t>Оладьи с сахаром №401</t>
  </si>
  <si>
    <t>Молоко кипяченое №385</t>
  </si>
  <si>
    <t>Напиток плодово-ягодный</t>
  </si>
  <si>
    <t xml:space="preserve">Курица тушеная в соусе с овощами  </t>
  </si>
  <si>
    <t>Рагу из овощей</t>
  </si>
  <si>
    <t>Гречка отварная</t>
  </si>
  <si>
    <t>Компот из свежих плодов</t>
  </si>
  <si>
    <t>150/7</t>
  </si>
  <si>
    <t>200/8</t>
  </si>
  <si>
    <t>Салат из моркови с зел.горошком</t>
  </si>
  <si>
    <t>160/30</t>
  </si>
  <si>
    <t>60/5</t>
  </si>
  <si>
    <t>Салат из свеклы с огурцами солеными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</si>
</sst>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0_р_."/>
    <numFmt numFmtId="174" formatCode="0.0000"/>
    <numFmt numFmtId="175" formatCode="0.000"/>
    <numFmt numFmtId="176" formatCode="0.0"/>
    <numFmt numFmtId="177" formatCode="#,##0.00_ ;\-#,##0.00\ "/>
  </numFmts>
  <fonts count="51"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Baskerville Old Face"/>
      <family val="1"/>
    </font>
    <font>
      <sz val="12"/>
      <name val="Rockwell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/>
    </xf>
    <xf numFmtId="49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6" fillId="0" borderId="12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6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15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77" fontId="1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13" fillId="0" borderId="13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2" fontId="0" fillId="0" borderId="0" xfId="0" applyNumberFormat="1" applyFill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12" xfId="0" applyNumberForma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2" fontId="15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wrapText="1"/>
    </xf>
    <xf numFmtId="177" fontId="1" fillId="0" borderId="16" xfId="0" applyNumberFormat="1" applyFont="1" applyBorder="1" applyAlignment="1">
      <alignment horizontal="center" wrapText="1"/>
    </xf>
    <xf numFmtId="177" fontId="1" fillId="0" borderId="15" xfId="0" applyNumberFormat="1" applyFont="1" applyBorder="1" applyAlignment="1">
      <alignment horizontal="center" wrapText="1"/>
    </xf>
    <xf numFmtId="177" fontId="1" fillId="0" borderId="17" xfId="0" applyNumberFormat="1" applyFont="1" applyBorder="1" applyAlignment="1">
      <alignment horizontal="center" wrapText="1"/>
    </xf>
    <xf numFmtId="177" fontId="1" fillId="0" borderId="18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R22" sqref="R22"/>
    </sheetView>
  </sheetViews>
  <sheetFormatPr defaultColWidth="9.140625" defaultRowHeight="15"/>
  <cols>
    <col min="1" max="1" width="27.421875" style="0" customWidth="1"/>
    <col min="2" max="2" width="8.00390625" style="6" customWidth="1"/>
    <col min="3" max="3" width="9.140625" style="6" customWidth="1"/>
    <col min="4" max="7" width="5.57421875" style="49" customWidth="1"/>
    <col min="8" max="8" width="6.7109375" style="49" customWidth="1"/>
    <col min="9" max="9" width="7.28125" style="49" customWidth="1"/>
    <col min="10" max="10" width="7.421875" style="49" customWidth="1"/>
    <col min="11" max="11" width="7.7109375" style="49" customWidth="1"/>
    <col min="12" max="13" width="5.57421875" style="49" customWidth="1"/>
    <col min="14" max="14" width="9.28125" style="6" customWidth="1"/>
  </cols>
  <sheetData>
    <row r="1" spans="1:14" ht="15" customHeight="1">
      <c r="A1" s="75" t="s">
        <v>16</v>
      </c>
      <c r="B1" s="76" t="s">
        <v>0</v>
      </c>
      <c r="C1" s="76"/>
      <c r="D1" s="77" t="s">
        <v>10</v>
      </c>
      <c r="E1" s="77"/>
      <c r="F1" s="77" t="s">
        <v>11</v>
      </c>
      <c r="G1" s="77"/>
      <c r="H1" s="77" t="s">
        <v>12</v>
      </c>
      <c r="I1" s="77"/>
      <c r="J1" s="77" t="s">
        <v>13</v>
      </c>
      <c r="K1" s="77"/>
      <c r="L1" s="80" t="s">
        <v>70</v>
      </c>
      <c r="M1" s="81"/>
      <c r="N1" s="78" t="s">
        <v>15</v>
      </c>
    </row>
    <row r="2" spans="1:14" ht="40.5" customHeight="1">
      <c r="A2" s="75"/>
      <c r="B2" s="76"/>
      <c r="C2" s="76"/>
      <c r="D2" s="77"/>
      <c r="E2" s="77"/>
      <c r="F2" s="77"/>
      <c r="G2" s="77"/>
      <c r="H2" s="77"/>
      <c r="I2" s="77"/>
      <c r="J2" s="77"/>
      <c r="K2" s="77"/>
      <c r="L2" s="82"/>
      <c r="M2" s="83"/>
      <c r="N2" s="79"/>
    </row>
    <row r="3" spans="1:14" ht="15.75">
      <c r="A3" s="9" t="s">
        <v>1</v>
      </c>
      <c r="B3" s="50" t="s">
        <v>2</v>
      </c>
      <c r="C3" s="50" t="s">
        <v>3</v>
      </c>
      <c r="D3" s="48" t="s">
        <v>2</v>
      </c>
      <c r="E3" s="48" t="s">
        <v>3</v>
      </c>
      <c r="F3" s="48" t="s">
        <v>2</v>
      </c>
      <c r="G3" s="48" t="s">
        <v>3</v>
      </c>
      <c r="H3" s="48" t="s">
        <v>2</v>
      </c>
      <c r="I3" s="48" t="s">
        <v>3</v>
      </c>
      <c r="J3" s="48" t="s">
        <v>2</v>
      </c>
      <c r="K3" s="48" t="s">
        <v>3</v>
      </c>
      <c r="L3" s="48" t="s">
        <v>2</v>
      </c>
      <c r="M3" s="48" t="s">
        <v>3</v>
      </c>
      <c r="N3" s="5"/>
    </row>
    <row r="4" spans="1:14" ht="21.75" customHeight="1">
      <c r="A4" s="1" t="s">
        <v>33</v>
      </c>
      <c r="B4" s="51">
        <v>150</v>
      </c>
      <c r="C4" s="51">
        <v>200</v>
      </c>
      <c r="D4" s="26">
        <v>3.68</v>
      </c>
      <c r="E4" s="26">
        <v>4.91</v>
      </c>
      <c r="F4" s="26">
        <v>4.5</v>
      </c>
      <c r="G4" s="26">
        <v>6</v>
      </c>
      <c r="H4" s="26">
        <v>17.62</v>
      </c>
      <c r="I4" s="26">
        <v>23.47</v>
      </c>
      <c r="J4" s="26">
        <v>126</v>
      </c>
      <c r="K4" s="26">
        <v>168</v>
      </c>
      <c r="L4" s="26"/>
      <c r="M4" s="26"/>
      <c r="N4" s="5">
        <v>182</v>
      </c>
    </row>
    <row r="5" spans="1:14" ht="16.5" customHeight="1">
      <c r="A5" s="1" t="s">
        <v>18</v>
      </c>
      <c r="B5" s="30">
        <v>7</v>
      </c>
      <c r="C5" s="30">
        <v>7</v>
      </c>
      <c r="D5" s="26">
        <v>0.04</v>
      </c>
      <c r="E5" s="26">
        <v>0.04</v>
      </c>
      <c r="F5" s="26">
        <v>3.62</v>
      </c>
      <c r="G5" s="26">
        <v>3.62</v>
      </c>
      <c r="H5" s="26">
        <v>0.06</v>
      </c>
      <c r="I5" s="26">
        <v>0.06</v>
      </c>
      <c r="J5" s="26">
        <v>33</v>
      </c>
      <c r="K5" s="26">
        <v>33</v>
      </c>
      <c r="L5" s="26"/>
      <c r="M5" s="26"/>
      <c r="N5" s="5">
        <v>14</v>
      </c>
    </row>
    <row r="6" spans="1:14" ht="16.5" customHeight="1">
      <c r="A6" s="1" t="s">
        <v>4</v>
      </c>
      <c r="B6" s="30">
        <v>27</v>
      </c>
      <c r="C6" s="30">
        <v>36</v>
      </c>
      <c r="D6" s="26">
        <v>2.05</v>
      </c>
      <c r="E6" s="26">
        <v>2.68</v>
      </c>
      <c r="F6" s="26">
        <v>0.26</v>
      </c>
      <c r="G6" s="26">
        <v>0.34</v>
      </c>
      <c r="H6" s="26">
        <v>8.68</v>
      </c>
      <c r="I6" s="26">
        <v>11.35</v>
      </c>
      <c r="J6" s="26">
        <v>61.1</v>
      </c>
      <c r="K6" s="26">
        <v>79.9</v>
      </c>
      <c r="L6" s="26"/>
      <c r="M6" s="26"/>
      <c r="N6" s="5"/>
    </row>
    <row r="7" spans="1:14" ht="16.5" customHeight="1">
      <c r="A7" s="1" t="s">
        <v>19</v>
      </c>
      <c r="B7" s="29">
        <v>150</v>
      </c>
      <c r="C7" s="29">
        <v>200</v>
      </c>
      <c r="D7" s="60">
        <v>3.15</v>
      </c>
      <c r="E7" s="60">
        <v>4.2</v>
      </c>
      <c r="F7" s="60">
        <v>2.72</v>
      </c>
      <c r="G7" s="60">
        <v>3.63</v>
      </c>
      <c r="H7" s="60">
        <v>12.96</v>
      </c>
      <c r="I7" s="60">
        <v>17.28</v>
      </c>
      <c r="J7" s="60">
        <v>89</v>
      </c>
      <c r="K7" s="60">
        <v>118.67</v>
      </c>
      <c r="L7" s="60">
        <v>1.2</v>
      </c>
      <c r="M7" s="60">
        <v>1.6</v>
      </c>
      <c r="N7" s="2">
        <v>382</v>
      </c>
    </row>
    <row r="8" spans="1:14" ht="15.75">
      <c r="A8" s="14" t="s">
        <v>5</v>
      </c>
      <c r="B8" s="52">
        <f>SUM(B4:B7)</f>
        <v>334</v>
      </c>
      <c r="C8" s="52">
        <f>SUM(C4:C7)</f>
        <v>443</v>
      </c>
      <c r="D8" s="27">
        <f aca="true" t="shared" si="0" ref="D8:M8">SUM(D4:D7)</f>
        <v>8.92</v>
      </c>
      <c r="E8" s="27">
        <f t="shared" si="0"/>
        <v>11.830000000000002</v>
      </c>
      <c r="F8" s="27">
        <f t="shared" si="0"/>
        <v>11.100000000000001</v>
      </c>
      <c r="G8" s="27">
        <f t="shared" si="0"/>
        <v>13.59</v>
      </c>
      <c r="H8" s="27">
        <f t="shared" si="0"/>
        <v>39.32</v>
      </c>
      <c r="I8" s="27">
        <f t="shared" si="0"/>
        <v>52.16</v>
      </c>
      <c r="J8" s="27">
        <f t="shared" si="0"/>
        <v>309.1</v>
      </c>
      <c r="K8" s="27">
        <f t="shared" si="0"/>
        <v>399.57</v>
      </c>
      <c r="L8" s="27">
        <f t="shared" si="0"/>
        <v>1.2</v>
      </c>
      <c r="M8" s="27">
        <f t="shared" si="0"/>
        <v>1.6</v>
      </c>
      <c r="N8" s="5"/>
    </row>
    <row r="9" spans="1:14" ht="21" customHeight="1">
      <c r="A9" s="9" t="s">
        <v>6</v>
      </c>
      <c r="B9" s="53"/>
      <c r="C9" s="53"/>
      <c r="D9" s="26"/>
      <c r="E9" s="26"/>
      <c r="F9" s="26"/>
      <c r="G9" s="26"/>
      <c r="H9" s="26"/>
      <c r="I9" s="26"/>
      <c r="J9" s="26"/>
      <c r="K9" s="26"/>
      <c r="L9" s="26"/>
      <c r="M9" s="26"/>
      <c r="N9" s="5"/>
    </row>
    <row r="10" spans="1:15" s="6" customFormat="1" ht="20.25" customHeight="1">
      <c r="A10" s="1" t="s">
        <v>35</v>
      </c>
      <c r="B10" s="32">
        <v>80</v>
      </c>
      <c r="C10" s="32">
        <v>80</v>
      </c>
      <c r="D10" s="26">
        <v>0.4</v>
      </c>
      <c r="E10" s="26">
        <v>0.4</v>
      </c>
      <c r="F10" s="26">
        <v>0.4</v>
      </c>
      <c r="G10" s="26">
        <v>0.4</v>
      </c>
      <c r="H10" s="26">
        <v>9.8</v>
      </c>
      <c r="I10" s="26">
        <v>9.8</v>
      </c>
      <c r="J10" s="26">
        <v>47</v>
      </c>
      <c r="K10" s="26">
        <v>47</v>
      </c>
      <c r="L10" s="26">
        <v>10</v>
      </c>
      <c r="M10" s="26">
        <v>10</v>
      </c>
      <c r="N10" s="5">
        <v>338</v>
      </c>
      <c r="O10" s="49"/>
    </row>
    <row r="11" spans="1:14" ht="15.75">
      <c r="A11" s="14" t="s">
        <v>5</v>
      </c>
      <c r="B11" s="52">
        <f>SUM(B9:B10)</f>
        <v>80</v>
      </c>
      <c r="C11" s="52">
        <f>SUM(C9:C10)</f>
        <v>80</v>
      </c>
      <c r="D11" s="26">
        <v>0.24</v>
      </c>
      <c r="E11" s="26">
        <v>0.24</v>
      </c>
      <c r="F11" s="26">
        <v>0.24</v>
      </c>
      <c r="G11" s="26">
        <v>0.24</v>
      </c>
      <c r="H11" s="26">
        <v>6.09</v>
      </c>
      <c r="I11" s="26">
        <v>6.09</v>
      </c>
      <c r="J11" s="26">
        <v>27.35</v>
      </c>
      <c r="K11" s="26">
        <v>27.35</v>
      </c>
      <c r="L11" s="26">
        <v>6.21</v>
      </c>
      <c r="M11" s="26">
        <v>6.21</v>
      </c>
      <c r="N11" s="5"/>
    </row>
    <row r="12" spans="1:14" ht="18" customHeight="1">
      <c r="A12" s="13" t="s">
        <v>7</v>
      </c>
      <c r="B12" s="32"/>
      <c r="C12" s="32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5"/>
    </row>
    <row r="13" spans="1:14" ht="16.5" customHeight="1">
      <c r="A13" s="15" t="s">
        <v>79</v>
      </c>
      <c r="B13" s="54">
        <v>25</v>
      </c>
      <c r="C13" s="54">
        <v>35</v>
      </c>
      <c r="D13" s="26">
        <v>0.4</v>
      </c>
      <c r="E13" s="26">
        <v>0.54</v>
      </c>
      <c r="F13" s="26">
        <v>2.3</v>
      </c>
      <c r="G13" s="26">
        <v>3.22</v>
      </c>
      <c r="H13" s="26">
        <v>1.3</v>
      </c>
      <c r="I13" s="26">
        <v>1.82</v>
      </c>
      <c r="J13" s="26">
        <v>27.63</v>
      </c>
      <c r="K13" s="26">
        <v>38.68</v>
      </c>
      <c r="L13" s="26">
        <v>9.33</v>
      </c>
      <c r="M13" s="26">
        <v>13.06</v>
      </c>
      <c r="N13" s="5">
        <v>71</v>
      </c>
    </row>
    <row r="14" spans="1:14" ht="19.5" customHeight="1">
      <c r="A14" s="1" t="s">
        <v>111</v>
      </c>
      <c r="B14" s="5" t="s">
        <v>135</v>
      </c>
      <c r="C14" s="5" t="s">
        <v>136</v>
      </c>
      <c r="D14" s="26">
        <v>1.02</v>
      </c>
      <c r="E14" s="26">
        <v>1.36</v>
      </c>
      <c r="F14" s="26">
        <v>2.89</v>
      </c>
      <c r="G14" s="26">
        <v>3.86</v>
      </c>
      <c r="H14" s="26">
        <v>4.01</v>
      </c>
      <c r="I14" s="26">
        <v>5.35</v>
      </c>
      <c r="J14" s="26">
        <v>46.2</v>
      </c>
      <c r="K14" s="26">
        <v>61.6</v>
      </c>
      <c r="L14" s="26">
        <v>12.02</v>
      </c>
      <c r="M14" s="26">
        <v>16.03</v>
      </c>
      <c r="N14" s="5">
        <v>88</v>
      </c>
    </row>
    <row r="15" spans="1:14" ht="31.5" customHeight="1">
      <c r="A15" s="1" t="s">
        <v>121</v>
      </c>
      <c r="B15" s="5">
        <v>80</v>
      </c>
      <c r="C15" s="5">
        <v>80</v>
      </c>
      <c r="D15" s="26">
        <v>19.63</v>
      </c>
      <c r="E15" s="26">
        <v>19.63</v>
      </c>
      <c r="F15" s="26">
        <v>14.46</v>
      </c>
      <c r="G15" s="26">
        <v>14.46</v>
      </c>
      <c r="H15" s="26">
        <v>3.03</v>
      </c>
      <c r="I15" s="26">
        <v>3.03</v>
      </c>
      <c r="J15" s="26">
        <v>221.04</v>
      </c>
      <c r="K15" s="26">
        <v>221.04</v>
      </c>
      <c r="L15" s="26">
        <v>12.34</v>
      </c>
      <c r="M15" s="26">
        <v>12.34</v>
      </c>
      <c r="N15" s="2">
        <v>255</v>
      </c>
    </row>
    <row r="16" spans="1:14" ht="18" customHeight="1">
      <c r="A16" s="1" t="s">
        <v>29</v>
      </c>
      <c r="B16" s="2">
        <v>110</v>
      </c>
      <c r="C16" s="2">
        <v>150</v>
      </c>
      <c r="D16" s="26">
        <v>2.45</v>
      </c>
      <c r="E16" s="26">
        <v>3.06</v>
      </c>
      <c r="F16" s="26">
        <v>3.84</v>
      </c>
      <c r="G16" s="26">
        <v>4.8</v>
      </c>
      <c r="H16" s="26">
        <v>16.35</v>
      </c>
      <c r="I16" s="26">
        <v>20.44</v>
      </c>
      <c r="J16" s="26">
        <v>110</v>
      </c>
      <c r="K16" s="26">
        <v>137.5</v>
      </c>
      <c r="L16" s="26">
        <v>14.53</v>
      </c>
      <c r="M16" s="26">
        <v>18.61</v>
      </c>
      <c r="N16" s="5">
        <v>312</v>
      </c>
    </row>
    <row r="17" spans="1:14" ht="15.75">
      <c r="A17" s="40" t="s">
        <v>38</v>
      </c>
      <c r="B17" s="5">
        <v>150</v>
      </c>
      <c r="C17" s="5">
        <v>200</v>
      </c>
      <c r="D17" s="26">
        <v>0.33</v>
      </c>
      <c r="E17" s="26">
        <v>0.44</v>
      </c>
      <c r="F17" s="26">
        <v>0.02</v>
      </c>
      <c r="G17" s="26">
        <v>0.03</v>
      </c>
      <c r="H17" s="26">
        <v>20.83</v>
      </c>
      <c r="I17" s="26">
        <v>27.77</v>
      </c>
      <c r="J17" s="26">
        <v>85</v>
      </c>
      <c r="K17" s="26">
        <v>113.33</v>
      </c>
      <c r="L17" s="26">
        <v>0.3</v>
      </c>
      <c r="M17" s="26">
        <v>0.4</v>
      </c>
      <c r="N17" s="5">
        <v>349</v>
      </c>
    </row>
    <row r="18" spans="1:14" ht="15.75">
      <c r="A18" s="40" t="s">
        <v>8</v>
      </c>
      <c r="B18" s="41">
        <v>28</v>
      </c>
      <c r="C18" s="41">
        <v>36</v>
      </c>
      <c r="D18" s="26">
        <v>1.98</v>
      </c>
      <c r="E18" s="26">
        <v>2.44</v>
      </c>
      <c r="F18" s="26">
        <v>0.36</v>
      </c>
      <c r="G18" s="26">
        <v>0.44</v>
      </c>
      <c r="H18" s="26">
        <v>10.02</v>
      </c>
      <c r="I18" s="26">
        <v>12.36</v>
      </c>
      <c r="J18" s="26">
        <v>52.2</v>
      </c>
      <c r="K18" s="26">
        <v>64.38</v>
      </c>
      <c r="L18" s="26"/>
      <c r="M18" s="26"/>
      <c r="N18" s="5"/>
    </row>
    <row r="19" spans="1:14" ht="15.75">
      <c r="A19" s="14" t="s">
        <v>5</v>
      </c>
      <c r="B19" s="52">
        <f>SUM(B13:B18)</f>
        <v>393</v>
      </c>
      <c r="C19" s="52">
        <f>SUM(C13:C18)</f>
        <v>501</v>
      </c>
      <c r="D19" s="27">
        <f aca="true" t="shared" si="1" ref="D19:M19">SUM(D13:D18)</f>
        <v>25.809999999999995</v>
      </c>
      <c r="E19" s="27">
        <f t="shared" si="1"/>
        <v>27.47</v>
      </c>
      <c r="F19" s="27">
        <f t="shared" si="1"/>
        <v>23.869999999999997</v>
      </c>
      <c r="G19" s="27">
        <f t="shared" si="1"/>
        <v>26.810000000000002</v>
      </c>
      <c r="H19" s="27">
        <f t="shared" si="1"/>
        <v>55.53999999999999</v>
      </c>
      <c r="I19" s="27">
        <f t="shared" si="1"/>
        <v>70.77</v>
      </c>
      <c r="J19" s="27">
        <f t="shared" si="1"/>
        <v>542.07</v>
      </c>
      <c r="K19" s="27">
        <f t="shared" si="1"/>
        <v>636.53</v>
      </c>
      <c r="L19" s="27">
        <f t="shared" si="1"/>
        <v>48.519999999999996</v>
      </c>
      <c r="M19" s="27">
        <f t="shared" si="1"/>
        <v>60.440000000000005</v>
      </c>
      <c r="N19" s="5"/>
    </row>
    <row r="20" spans="1:14" ht="15.75">
      <c r="A20" s="16" t="s">
        <v>9</v>
      </c>
      <c r="B20" s="32"/>
      <c r="C20" s="32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5"/>
    </row>
    <row r="21" spans="1:14" ht="31.5">
      <c r="A21" s="1" t="s">
        <v>122</v>
      </c>
      <c r="B21" s="39">
        <v>80</v>
      </c>
      <c r="C21" s="39">
        <v>120</v>
      </c>
      <c r="D21" s="26">
        <v>12.01</v>
      </c>
      <c r="E21" s="26">
        <v>18.01</v>
      </c>
      <c r="F21" s="26">
        <v>5.87</v>
      </c>
      <c r="G21" s="26">
        <v>8.8</v>
      </c>
      <c r="H21" s="26">
        <v>1.06</v>
      </c>
      <c r="I21" s="26">
        <v>1.59</v>
      </c>
      <c r="J21" s="26">
        <v>105</v>
      </c>
      <c r="K21" s="26">
        <v>157.5</v>
      </c>
      <c r="L21" s="26">
        <v>0.63</v>
      </c>
      <c r="M21" s="26">
        <v>0.98</v>
      </c>
      <c r="N21" s="2">
        <v>400</v>
      </c>
    </row>
    <row r="22" spans="1:14" ht="21" customHeight="1">
      <c r="A22" s="1" t="s">
        <v>24</v>
      </c>
      <c r="B22" s="2">
        <v>180</v>
      </c>
      <c r="C22" s="2">
        <v>200</v>
      </c>
      <c r="D22" s="58">
        <v>5.22</v>
      </c>
      <c r="E22" s="58">
        <v>5.8</v>
      </c>
      <c r="F22" s="58">
        <v>4.5</v>
      </c>
      <c r="G22" s="58">
        <v>5</v>
      </c>
      <c r="H22" s="58">
        <v>7.56</v>
      </c>
      <c r="I22" s="58">
        <v>8.4</v>
      </c>
      <c r="J22" s="58">
        <v>91.8</v>
      </c>
      <c r="K22" s="58">
        <v>102</v>
      </c>
      <c r="L22" s="58">
        <v>0.54</v>
      </c>
      <c r="M22" s="58">
        <v>0.6</v>
      </c>
      <c r="N22" s="2">
        <v>386</v>
      </c>
    </row>
    <row r="23" spans="1:14" ht="15.75">
      <c r="A23" s="35" t="s">
        <v>75</v>
      </c>
      <c r="B23" s="2">
        <v>30</v>
      </c>
      <c r="C23" s="2">
        <v>30</v>
      </c>
      <c r="D23" s="26">
        <v>2.58</v>
      </c>
      <c r="E23" s="26">
        <v>2.58</v>
      </c>
      <c r="F23" s="26">
        <v>3.28</v>
      </c>
      <c r="G23" s="26">
        <v>3.28</v>
      </c>
      <c r="H23" s="26">
        <v>27.32</v>
      </c>
      <c r="I23" s="26">
        <v>27.32</v>
      </c>
      <c r="J23" s="26">
        <v>149.2</v>
      </c>
      <c r="K23" s="26">
        <v>149.2</v>
      </c>
      <c r="L23" s="26">
        <v>0</v>
      </c>
      <c r="M23" s="26">
        <v>0</v>
      </c>
      <c r="N23" s="5"/>
    </row>
    <row r="24" spans="1:14" s="6" customFormat="1" ht="17.25" customHeight="1">
      <c r="A24" s="1" t="s">
        <v>4</v>
      </c>
      <c r="B24" s="20">
        <v>27</v>
      </c>
      <c r="C24" s="20">
        <v>36</v>
      </c>
      <c r="D24" s="26">
        <v>2.05</v>
      </c>
      <c r="E24" s="26">
        <v>2.83</v>
      </c>
      <c r="F24" s="26">
        <v>0.26</v>
      </c>
      <c r="G24" s="26">
        <v>0.36</v>
      </c>
      <c r="H24" s="26">
        <v>8.68</v>
      </c>
      <c r="I24" s="26">
        <v>12.02</v>
      </c>
      <c r="J24" s="26">
        <v>61.1</v>
      </c>
      <c r="K24" s="26">
        <v>84.6</v>
      </c>
      <c r="L24" s="26"/>
      <c r="M24" s="26"/>
      <c r="N24" s="5"/>
    </row>
    <row r="25" spans="1:14" ht="15.75">
      <c r="A25" s="14" t="s">
        <v>5</v>
      </c>
      <c r="B25" s="66">
        <f aca="true" t="shared" si="2" ref="B25:M25">SUM(B21:B24)</f>
        <v>317</v>
      </c>
      <c r="C25" s="66">
        <f t="shared" si="2"/>
        <v>386</v>
      </c>
      <c r="D25" s="27">
        <f t="shared" si="2"/>
        <v>21.860000000000003</v>
      </c>
      <c r="E25" s="27">
        <f t="shared" si="2"/>
        <v>29.22</v>
      </c>
      <c r="F25" s="27">
        <f t="shared" si="2"/>
        <v>13.91</v>
      </c>
      <c r="G25" s="27">
        <f t="shared" si="2"/>
        <v>17.44</v>
      </c>
      <c r="H25" s="27">
        <f t="shared" si="2"/>
        <v>44.62</v>
      </c>
      <c r="I25" s="27">
        <f t="shared" si="2"/>
        <v>49.33</v>
      </c>
      <c r="J25" s="27">
        <f t="shared" si="2"/>
        <v>407.1</v>
      </c>
      <c r="K25" s="27">
        <f t="shared" si="2"/>
        <v>493.29999999999995</v>
      </c>
      <c r="L25" s="27">
        <f t="shared" si="2"/>
        <v>1.17</v>
      </c>
      <c r="M25" s="27">
        <f t="shared" si="2"/>
        <v>1.58</v>
      </c>
      <c r="N25" s="5"/>
    </row>
    <row r="26" spans="1:14" ht="15.75">
      <c r="A26" s="42" t="s">
        <v>39</v>
      </c>
      <c r="B26" s="7">
        <f>B25+B19+B11+B8</f>
        <v>1124</v>
      </c>
      <c r="C26" s="7">
        <f>C25+C19+C11+C8</f>
        <v>1410</v>
      </c>
      <c r="D26" s="36">
        <f aca="true" t="shared" si="3" ref="D26:M26">D8+D11+D19+D25</f>
        <v>56.83</v>
      </c>
      <c r="E26" s="36">
        <f t="shared" si="3"/>
        <v>68.75999999999999</v>
      </c>
      <c r="F26" s="36">
        <f t="shared" si="3"/>
        <v>49.120000000000005</v>
      </c>
      <c r="G26" s="36">
        <f t="shared" si="3"/>
        <v>58.08</v>
      </c>
      <c r="H26" s="36">
        <f t="shared" si="3"/>
        <v>145.57</v>
      </c>
      <c r="I26" s="36">
        <f t="shared" si="3"/>
        <v>178.34999999999997</v>
      </c>
      <c r="J26" s="36">
        <f t="shared" si="3"/>
        <v>1285.6200000000001</v>
      </c>
      <c r="K26" s="36">
        <f t="shared" si="3"/>
        <v>1556.75</v>
      </c>
      <c r="L26" s="36">
        <f t="shared" si="3"/>
        <v>57.099999999999994</v>
      </c>
      <c r="M26" s="36">
        <f t="shared" si="3"/>
        <v>69.83</v>
      </c>
      <c r="N26" s="5"/>
    </row>
    <row r="27" ht="15">
      <c r="A27" s="4"/>
    </row>
  </sheetData>
  <sheetProtection/>
  <mergeCells count="8">
    <mergeCell ref="A1:A2"/>
    <mergeCell ref="B1:C2"/>
    <mergeCell ref="D1:E2"/>
    <mergeCell ref="F1:G2"/>
    <mergeCell ref="N1:N2"/>
    <mergeCell ref="H1:I2"/>
    <mergeCell ref="J1:K2"/>
    <mergeCell ref="L1:M2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7">
      <selection activeCell="P29" sqref="P29"/>
    </sheetView>
  </sheetViews>
  <sheetFormatPr defaultColWidth="9.140625" defaultRowHeight="15"/>
  <cols>
    <col min="1" max="1" width="30.7109375" style="0" customWidth="1"/>
    <col min="2" max="2" width="6.57421875" style="0" customWidth="1"/>
    <col min="3" max="3" width="6.421875" style="0" customWidth="1"/>
    <col min="4" max="4" width="7.8515625" style="49" customWidth="1"/>
    <col min="5" max="5" width="6.421875" style="49" customWidth="1"/>
    <col min="6" max="6" width="6.57421875" style="49" customWidth="1"/>
    <col min="7" max="7" width="7.00390625" style="49" customWidth="1"/>
    <col min="8" max="8" width="7.8515625" style="49" customWidth="1"/>
    <col min="9" max="9" width="8.57421875" style="49" customWidth="1"/>
    <col min="10" max="10" width="9.00390625" style="49" customWidth="1"/>
    <col min="11" max="11" width="9.140625" style="49" customWidth="1"/>
    <col min="12" max="12" width="7.140625" style="49" customWidth="1"/>
    <col min="13" max="13" width="6.8515625" style="49" customWidth="1"/>
    <col min="14" max="14" width="9.28125" style="0" customWidth="1"/>
  </cols>
  <sheetData>
    <row r="1" spans="1:14" ht="15" customHeight="1">
      <c r="A1" s="75" t="s">
        <v>16</v>
      </c>
      <c r="B1" s="90" t="s">
        <v>0</v>
      </c>
      <c r="C1" s="90"/>
      <c r="D1" s="77" t="s">
        <v>10</v>
      </c>
      <c r="E1" s="77"/>
      <c r="F1" s="77" t="s">
        <v>11</v>
      </c>
      <c r="G1" s="77"/>
      <c r="H1" s="77" t="s">
        <v>12</v>
      </c>
      <c r="I1" s="77"/>
      <c r="J1" s="77" t="s">
        <v>13</v>
      </c>
      <c r="K1" s="77"/>
      <c r="L1" s="80" t="s">
        <v>14</v>
      </c>
      <c r="M1" s="81"/>
      <c r="N1" s="84" t="s">
        <v>15</v>
      </c>
    </row>
    <row r="2" spans="1:14" ht="40.5" customHeight="1">
      <c r="A2" s="75"/>
      <c r="B2" s="90"/>
      <c r="C2" s="90"/>
      <c r="D2" s="77"/>
      <c r="E2" s="77"/>
      <c r="F2" s="77"/>
      <c r="G2" s="77"/>
      <c r="H2" s="77"/>
      <c r="I2" s="77"/>
      <c r="J2" s="77"/>
      <c r="K2" s="77"/>
      <c r="L2" s="82"/>
      <c r="M2" s="83"/>
      <c r="N2" s="85"/>
    </row>
    <row r="3" spans="1:14" ht="15.75">
      <c r="A3" s="9" t="s">
        <v>1</v>
      </c>
      <c r="B3" s="37" t="s">
        <v>2</v>
      </c>
      <c r="C3" s="38" t="s">
        <v>3</v>
      </c>
      <c r="D3" s="48" t="s">
        <v>2</v>
      </c>
      <c r="E3" s="48" t="s">
        <v>3</v>
      </c>
      <c r="F3" s="48" t="s">
        <v>2</v>
      </c>
      <c r="G3" s="48" t="s">
        <v>3</v>
      </c>
      <c r="H3" s="48" t="s">
        <v>2</v>
      </c>
      <c r="I3" s="48" t="s">
        <v>3</v>
      </c>
      <c r="J3" s="48" t="s">
        <v>2</v>
      </c>
      <c r="K3" s="48" t="s">
        <v>3</v>
      </c>
      <c r="L3" s="48" t="s">
        <v>2</v>
      </c>
      <c r="M3" s="48" t="s">
        <v>3</v>
      </c>
      <c r="N3" s="2"/>
    </row>
    <row r="4" spans="1:14" ht="21" customHeight="1">
      <c r="A4" s="3" t="s">
        <v>27</v>
      </c>
      <c r="B4" s="2">
        <v>150</v>
      </c>
      <c r="C4" s="2">
        <v>200</v>
      </c>
      <c r="D4" s="26">
        <v>6.38</v>
      </c>
      <c r="E4" s="26">
        <v>8.5</v>
      </c>
      <c r="F4" s="26">
        <v>5.26</v>
      </c>
      <c r="G4" s="26">
        <v>7.01</v>
      </c>
      <c r="H4" s="26">
        <v>41.19</v>
      </c>
      <c r="I4" s="26">
        <v>54.93</v>
      </c>
      <c r="J4" s="26">
        <v>237.19</v>
      </c>
      <c r="K4" s="26">
        <v>316.25</v>
      </c>
      <c r="L4" s="26"/>
      <c r="M4" s="26"/>
      <c r="N4" s="2">
        <v>175</v>
      </c>
    </row>
    <row r="5" spans="1:14" ht="21" customHeight="1">
      <c r="A5" s="1" t="s">
        <v>17</v>
      </c>
      <c r="B5" s="2">
        <v>9</v>
      </c>
      <c r="C5" s="2">
        <v>13</v>
      </c>
      <c r="D5" s="26">
        <v>2.3</v>
      </c>
      <c r="E5" s="26">
        <v>3.45</v>
      </c>
      <c r="F5" s="26">
        <v>2.93</v>
      </c>
      <c r="G5" s="26">
        <v>4.4</v>
      </c>
      <c r="H5" s="26">
        <v>2.45</v>
      </c>
      <c r="I5" s="26">
        <v>3.53</v>
      </c>
      <c r="J5" s="26">
        <v>33</v>
      </c>
      <c r="K5" s="26">
        <v>51</v>
      </c>
      <c r="L5" s="26">
        <v>0.05</v>
      </c>
      <c r="M5" s="26">
        <v>0.9</v>
      </c>
      <c r="N5" s="2">
        <v>15</v>
      </c>
    </row>
    <row r="6" spans="1:14" ht="15.75">
      <c r="A6" s="1" t="s">
        <v>4</v>
      </c>
      <c r="B6" s="30">
        <v>27</v>
      </c>
      <c r="C6" s="29">
        <v>36</v>
      </c>
      <c r="D6" s="26">
        <v>2.05</v>
      </c>
      <c r="E6" s="26">
        <v>2.68</v>
      </c>
      <c r="F6" s="26">
        <v>0.26</v>
      </c>
      <c r="G6" s="26">
        <v>0.34</v>
      </c>
      <c r="H6" s="26">
        <v>8.68</v>
      </c>
      <c r="I6" s="26">
        <v>11.35</v>
      </c>
      <c r="J6" s="26">
        <v>61.1</v>
      </c>
      <c r="K6" s="26">
        <v>79.9</v>
      </c>
      <c r="L6" s="26"/>
      <c r="M6" s="26"/>
      <c r="N6" s="2"/>
    </row>
    <row r="7" spans="1:14" ht="15.75">
      <c r="A7" s="1" t="s">
        <v>40</v>
      </c>
      <c r="B7" s="29">
        <v>150</v>
      </c>
      <c r="C7" s="29">
        <v>200</v>
      </c>
      <c r="D7" s="26">
        <v>2.34</v>
      </c>
      <c r="E7" s="26">
        <v>3.12</v>
      </c>
      <c r="F7" s="26">
        <v>2</v>
      </c>
      <c r="G7" s="26">
        <v>2.67</v>
      </c>
      <c r="H7" s="26">
        <v>10.63</v>
      </c>
      <c r="I7" s="26">
        <v>14.17</v>
      </c>
      <c r="J7" s="26">
        <v>70</v>
      </c>
      <c r="K7" s="26">
        <v>93.3</v>
      </c>
      <c r="L7" s="26">
        <v>0.98</v>
      </c>
      <c r="M7" s="26">
        <v>1.31</v>
      </c>
      <c r="N7" s="2">
        <v>379</v>
      </c>
    </row>
    <row r="8" spans="1:14" ht="21" customHeight="1">
      <c r="A8" s="14" t="s">
        <v>5</v>
      </c>
      <c r="B8" s="25">
        <f aca="true" t="shared" si="0" ref="B8:M8">SUM(B4:B7)</f>
        <v>336</v>
      </c>
      <c r="C8" s="25">
        <f t="shared" si="0"/>
        <v>449</v>
      </c>
      <c r="D8" s="26">
        <f t="shared" si="0"/>
        <v>13.07</v>
      </c>
      <c r="E8" s="26">
        <f t="shared" si="0"/>
        <v>17.75</v>
      </c>
      <c r="F8" s="26">
        <f t="shared" si="0"/>
        <v>10.45</v>
      </c>
      <c r="G8" s="26">
        <f t="shared" si="0"/>
        <v>14.42</v>
      </c>
      <c r="H8" s="26">
        <f t="shared" si="0"/>
        <v>62.95</v>
      </c>
      <c r="I8" s="26">
        <f t="shared" si="0"/>
        <v>83.98</v>
      </c>
      <c r="J8" s="26">
        <f t="shared" si="0"/>
        <v>401.29</v>
      </c>
      <c r="K8" s="26">
        <f t="shared" si="0"/>
        <v>540.4499999999999</v>
      </c>
      <c r="L8" s="26">
        <f t="shared" si="0"/>
        <v>1.03</v>
      </c>
      <c r="M8" s="26">
        <f t="shared" si="0"/>
        <v>2.21</v>
      </c>
      <c r="N8" s="2"/>
    </row>
    <row r="9" spans="1:14" ht="16.5" customHeight="1">
      <c r="A9" s="9" t="s">
        <v>6</v>
      </c>
      <c r="B9" s="10"/>
      <c r="C9" s="10"/>
      <c r="D9" s="26"/>
      <c r="E9" s="26"/>
      <c r="F9" s="26"/>
      <c r="G9" s="26"/>
      <c r="H9" s="26"/>
      <c r="I9" s="26"/>
      <c r="J9" s="26"/>
      <c r="K9" s="26"/>
      <c r="L9" s="26"/>
      <c r="M9" s="26"/>
      <c r="N9" s="2"/>
    </row>
    <row r="10" spans="1:14" ht="15.75">
      <c r="A10" s="40" t="s">
        <v>53</v>
      </c>
      <c r="B10" s="2">
        <v>107</v>
      </c>
      <c r="C10" s="2">
        <v>123</v>
      </c>
      <c r="D10" s="58">
        <v>2</v>
      </c>
      <c r="E10" s="58">
        <v>2.29</v>
      </c>
      <c r="F10" s="58">
        <v>0.66</v>
      </c>
      <c r="G10" s="58">
        <v>0.75</v>
      </c>
      <c r="H10" s="58">
        <v>26.75</v>
      </c>
      <c r="I10" s="58">
        <v>30.75</v>
      </c>
      <c r="J10" s="58">
        <v>127.06</v>
      </c>
      <c r="K10" s="58">
        <v>146.05</v>
      </c>
      <c r="L10" s="58">
        <v>12.03</v>
      </c>
      <c r="M10" s="58">
        <v>13.82</v>
      </c>
      <c r="N10" s="2">
        <v>338</v>
      </c>
    </row>
    <row r="11" spans="1:14" ht="15.75">
      <c r="A11" s="14" t="s">
        <v>5</v>
      </c>
      <c r="B11" s="52">
        <f>SUM(B9:B10)</f>
        <v>107</v>
      </c>
      <c r="C11" s="52">
        <f>SUM(C9:C10)</f>
        <v>123</v>
      </c>
      <c r="D11" s="26">
        <f aca="true" t="shared" si="1" ref="D11:M11">SUM(D10)</f>
        <v>2</v>
      </c>
      <c r="E11" s="26">
        <f t="shared" si="1"/>
        <v>2.29</v>
      </c>
      <c r="F11" s="26">
        <f t="shared" si="1"/>
        <v>0.66</v>
      </c>
      <c r="G11" s="26">
        <f t="shared" si="1"/>
        <v>0.75</v>
      </c>
      <c r="H11" s="26">
        <f t="shared" si="1"/>
        <v>26.75</v>
      </c>
      <c r="I11" s="26">
        <f t="shared" si="1"/>
        <v>30.75</v>
      </c>
      <c r="J11" s="26">
        <f t="shared" si="1"/>
        <v>127.06</v>
      </c>
      <c r="K11" s="26">
        <f t="shared" si="1"/>
        <v>146.05</v>
      </c>
      <c r="L11" s="26">
        <f t="shared" si="1"/>
        <v>12.03</v>
      </c>
      <c r="M11" s="26">
        <f t="shared" si="1"/>
        <v>13.82</v>
      </c>
      <c r="N11" s="5"/>
    </row>
    <row r="12" spans="1:14" ht="16.5" customHeight="1">
      <c r="A12" s="13" t="s">
        <v>7</v>
      </c>
      <c r="B12" s="34"/>
      <c r="C12" s="2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"/>
    </row>
    <row r="13" spans="1:14" ht="16.5" customHeight="1">
      <c r="A13" s="15" t="s">
        <v>36</v>
      </c>
      <c r="B13" s="54">
        <v>35</v>
      </c>
      <c r="C13" s="54">
        <v>40</v>
      </c>
      <c r="D13" s="26">
        <v>0.57</v>
      </c>
      <c r="E13" s="26">
        <v>0.65</v>
      </c>
      <c r="F13" s="26">
        <v>3.23</v>
      </c>
      <c r="G13" s="26">
        <v>3.69</v>
      </c>
      <c r="H13" s="26">
        <v>1.82</v>
      </c>
      <c r="I13" s="26">
        <v>2.08</v>
      </c>
      <c r="J13" s="26">
        <v>38.68</v>
      </c>
      <c r="K13" s="26">
        <v>44.21</v>
      </c>
      <c r="L13" s="26">
        <v>13.06</v>
      </c>
      <c r="M13" s="26">
        <v>14.93</v>
      </c>
      <c r="N13" s="5">
        <v>71</v>
      </c>
    </row>
    <row r="14" spans="1:14" ht="30.75" customHeight="1">
      <c r="A14" s="1" t="s">
        <v>116</v>
      </c>
      <c r="B14" s="5" t="s">
        <v>135</v>
      </c>
      <c r="C14" s="5" t="s">
        <v>136</v>
      </c>
      <c r="D14" s="26">
        <v>0.97</v>
      </c>
      <c r="E14" s="26">
        <v>1.3</v>
      </c>
      <c r="F14" s="26">
        <v>3.04</v>
      </c>
      <c r="G14" s="26">
        <v>4.05</v>
      </c>
      <c r="H14" s="26">
        <v>7.84</v>
      </c>
      <c r="I14" s="26">
        <v>10.45</v>
      </c>
      <c r="J14" s="26">
        <v>62.55</v>
      </c>
      <c r="K14" s="26">
        <v>83.4</v>
      </c>
      <c r="L14" s="26">
        <v>4.52</v>
      </c>
      <c r="M14" s="26">
        <v>6.03</v>
      </c>
      <c r="N14" s="2">
        <v>96</v>
      </c>
    </row>
    <row r="15" spans="1:14" ht="33" customHeight="1">
      <c r="A15" s="3" t="s">
        <v>131</v>
      </c>
      <c r="B15" s="54">
        <v>150</v>
      </c>
      <c r="C15" s="54">
        <v>200</v>
      </c>
      <c r="D15" s="26">
        <v>21.18</v>
      </c>
      <c r="E15" s="26">
        <v>23.53</v>
      </c>
      <c r="F15" s="26">
        <v>19.41</v>
      </c>
      <c r="G15" s="26">
        <v>21.56</v>
      </c>
      <c r="H15" s="26">
        <v>5.28</v>
      </c>
      <c r="I15" s="26">
        <v>58.86</v>
      </c>
      <c r="J15" s="26">
        <v>280</v>
      </c>
      <c r="K15" s="26">
        <v>311.67</v>
      </c>
      <c r="L15" s="26">
        <v>0.01</v>
      </c>
      <c r="M15" s="26">
        <v>0.01</v>
      </c>
      <c r="N15" s="33">
        <v>292</v>
      </c>
    </row>
    <row r="16" spans="1:14" ht="21" customHeight="1">
      <c r="A16" s="1" t="s">
        <v>113</v>
      </c>
      <c r="B16" s="20">
        <v>180</v>
      </c>
      <c r="C16" s="20">
        <v>180</v>
      </c>
      <c r="D16" s="26">
        <v>0.48</v>
      </c>
      <c r="E16" s="26">
        <v>0.48</v>
      </c>
      <c r="F16" s="26">
        <v>0.32</v>
      </c>
      <c r="G16" s="26">
        <v>0.32</v>
      </c>
      <c r="H16" s="26">
        <v>26.08</v>
      </c>
      <c r="I16" s="26">
        <v>26.08</v>
      </c>
      <c r="J16" s="26">
        <v>108.8</v>
      </c>
      <c r="K16" s="26">
        <v>108.8</v>
      </c>
      <c r="L16" s="26">
        <v>3.2</v>
      </c>
      <c r="M16" s="26">
        <v>3.2</v>
      </c>
      <c r="N16" s="2">
        <v>389</v>
      </c>
    </row>
    <row r="17" spans="1:14" ht="15.75">
      <c r="A17" s="40" t="s">
        <v>8</v>
      </c>
      <c r="B17" s="41">
        <v>28</v>
      </c>
      <c r="C17" s="41">
        <v>36</v>
      </c>
      <c r="D17" s="26">
        <v>1.98</v>
      </c>
      <c r="E17" s="26">
        <v>2.44</v>
      </c>
      <c r="F17" s="26">
        <v>0.36</v>
      </c>
      <c r="G17" s="26">
        <v>0.44</v>
      </c>
      <c r="H17" s="26">
        <v>10.02</v>
      </c>
      <c r="I17" s="26">
        <v>12.36</v>
      </c>
      <c r="J17" s="26">
        <v>52.2</v>
      </c>
      <c r="K17" s="26">
        <v>64.38</v>
      </c>
      <c r="L17" s="26"/>
      <c r="M17" s="26"/>
      <c r="N17" s="2"/>
    </row>
    <row r="18" spans="1:14" ht="15.75">
      <c r="A18" s="14" t="s">
        <v>5</v>
      </c>
      <c r="B18" s="25">
        <f aca="true" t="shared" si="2" ref="B18:M18">SUM(B13:B17)</f>
        <v>393</v>
      </c>
      <c r="C18" s="25">
        <f t="shared" si="2"/>
        <v>456</v>
      </c>
      <c r="D18" s="26">
        <f t="shared" si="2"/>
        <v>25.18</v>
      </c>
      <c r="E18" s="26">
        <f t="shared" si="2"/>
        <v>28.400000000000002</v>
      </c>
      <c r="F18" s="26">
        <f t="shared" si="2"/>
        <v>26.36</v>
      </c>
      <c r="G18" s="26">
        <f t="shared" si="2"/>
        <v>30.06</v>
      </c>
      <c r="H18" s="26">
        <f t="shared" si="2"/>
        <v>51.03999999999999</v>
      </c>
      <c r="I18" s="26">
        <f t="shared" si="2"/>
        <v>109.83</v>
      </c>
      <c r="J18" s="26">
        <f t="shared" si="2"/>
        <v>542.23</v>
      </c>
      <c r="K18" s="26">
        <f t="shared" si="2"/>
        <v>612.46</v>
      </c>
      <c r="L18" s="26">
        <f t="shared" si="2"/>
        <v>20.79</v>
      </c>
      <c r="M18" s="26">
        <f t="shared" si="2"/>
        <v>24.17</v>
      </c>
      <c r="N18" s="2"/>
    </row>
    <row r="19" spans="1:14" ht="15.75">
      <c r="A19" s="16" t="s">
        <v>9</v>
      </c>
      <c r="B19" s="2"/>
      <c r="C19" s="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"/>
    </row>
    <row r="20" spans="1:14" ht="31.5">
      <c r="A20" s="3" t="s">
        <v>140</v>
      </c>
      <c r="B20" s="2">
        <v>40</v>
      </c>
      <c r="C20" s="2">
        <v>60</v>
      </c>
      <c r="D20" s="26">
        <v>0.56</v>
      </c>
      <c r="E20" s="26">
        <v>0.84</v>
      </c>
      <c r="F20" s="26">
        <v>2.41</v>
      </c>
      <c r="G20" s="26">
        <v>3.61</v>
      </c>
      <c r="H20" s="26">
        <v>2.51</v>
      </c>
      <c r="I20" s="26">
        <v>3.76</v>
      </c>
      <c r="J20" s="26">
        <v>34</v>
      </c>
      <c r="K20" s="26">
        <v>51</v>
      </c>
      <c r="L20" s="26">
        <v>2.38</v>
      </c>
      <c r="M20" s="26">
        <v>3.57</v>
      </c>
      <c r="N20" s="2">
        <v>55</v>
      </c>
    </row>
    <row r="21" spans="1:14" ht="15.75">
      <c r="A21" s="1" t="s">
        <v>77</v>
      </c>
      <c r="B21" s="20">
        <v>60</v>
      </c>
      <c r="C21" s="20">
        <v>80</v>
      </c>
      <c r="D21" s="26">
        <v>9.76</v>
      </c>
      <c r="E21" s="26">
        <v>11.16</v>
      </c>
      <c r="F21" s="26">
        <v>3.41</v>
      </c>
      <c r="G21" s="26">
        <v>3.9</v>
      </c>
      <c r="H21" s="26">
        <v>7.91</v>
      </c>
      <c r="I21" s="26">
        <v>9.04</v>
      </c>
      <c r="J21" s="26">
        <v>101.5</v>
      </c>
      <c r="K21" s="26">
        <v>116</v>
      </c>
      <c r="L21" s="26">
        <v>2.67</v>
      </c>
      <c r="M21" s="26">
        <v>3.06</v>
      </c>
      <c r="N21" s="2">
        <v>234</v>
      </c>
    </row>
    <row r="22" spans="1:14" s="6" customFormat="1" ht="15.75" customHeight="1">
      <c r="A22" s="1" t="s">
        <v>132</v>
      </c>
      <c r="B22" s="2">
        <v>150</v>
      </c>
      <c r="C22" s="2">
        <v>150</v>
      </c>
      <c r="D22" s="26">
        <v>3.13</v>
      </c>
      <c r="E22" s="26">
        <v>3.13</v>
      </c>
      <c r="F22" s="26">
        <v>5.56</v>
      </c>
      <c r="G22" s="26">
        <v>5.56</v>
      </c>
      <c r="H22" s="26">
        <v>14.38</v>
      </c>
      <c r="I22" s="26">
        <v>14.38</v>
      </c>
      <c r="J22" s="26">
        <v>120</v>
      </c>
      <c r="K22" s="26">
        <v>120</v>
      </c>
      <c r="L22" s="26">
        <v>24.99</v>
      </c>
      <c r="M22" s="26">
        <v>24.99</v>
      </c>
      <c r="N22" s="2">
        <v>143</v>
      </c>
    </row>
    <row r="23" spans="1:14" ht="15.75">
      <c r="A23" s="40" t="s">
        <v>8</v>
      </c>
      <c r="B23" s="41">
        <v>28</v>
      </c>
      <c r="C23" s="41">
        <v>33</v>
      </c>
      <c r="D23" s="26">
        <v>1.98</v>
      </c>
      <c r="E23" s="26">
        <v>2.44</v>
      </c>
      <c r="F23" s="26">
        <v>0.36</v>
      </c>
      <c r="G23" s="26">
        <v>0.44</v>
      </c>
      <c r="H23" s="26">
        <v>10.02</v>
      </c>
      <c r="I23" s="26">
        <v>12.36</v>
      </c>
      <c r="J23" s="26">
        <v>52.2</v>
      </c>
      <c r="K23" s="26">
        <v>64.38</v>
      </c>
      <c r="L23" s="26"/>
      <c r="M23" s="26"/>
      <c r="N23" s="2"/>
    </row>
    <row r="24" spans="1:14" ht="15.75">
      <c r="A24" s="1" t="s">
        <v>65</v>
      </c>
      <c r="B24" s="22">
        <v>0</v>
      </c>
      <c r="C24" s="22">
        <v>30</v>
      </c>
      <c r="D24" s="26" t="s">
        <v>95</v>
      </c>
      <c r="E24" s="26">
        <v>0.24</v>
      </c>
      <c r="F24" s="26" t="s">
        <v>95</v>
      </c>
      <c r="G24" s="26">
        <v>0.03</v>
      </c>
      <c r="H24" s="26" t="s">
        <v>95</v>
      </c>
      <c r="I24" s="26">
        <v>23.94</v>
      </c>
      <c r="J24" s="26" t="s">
        <v>95</v>
      </c>
      <c r="K24" s="26">
        <v>97.5</v>
      </c>
      <c r="L24" s="26" t="s">
        <v>95</v>
      </c>
      <c r="M24" s="26">
        <v>0.01</v>
      </c>
      <c r="N24" s="2" t="s">
        <v>95</v>
      </c>
    </row>
    <row r="25" spans="1:14" ht="15.75">
      <c r="A25" s="1" t="s">
        <v>34</v>
      </c>
      <c r="B25" s="29">
        <v>150</v>
      </c>
      <c r="C25" s="29">
        <v>200</v>
      </c>
      <c r="D25" s="26">
        <v>0.04</v>
      </c>
      <c r="E25" s="26">
        <v>0.05</v>
      </c>
      <c r="F25" s="26">
        <v>0.01</v>
      </c>
      <c r="G25" s="26">
        <v>0.01</v>
      </c>
      <c r="H25" s="26">
        <v>9.32</v>
      </c>
      <c r="I25" s="26">
        <v>6.99</v>
      </c>
      <c r="J25" s="26">
        <v>28</v>
      </c>
      <c r="K25" s="26">
        <v>37.33</v>
      </c>
      <c r="L25" s="26">
        <v>0.02</v>
      </c>
      <c r="M25" s="26">
        <v>0.02</v>
      </c>
      <c r="N25" s="5">
        <v>376</v>
      </c>
    </row>
    <row r="26" spans="1:14" ht="15.75">
      <c r="A26" s="14" t="s">
        <v>5</v>
      </c>
      <c r="B26" s="25">
        <f aca="true" t="shared" si="3" ref="B26:M26">SUM(B21:B25)</f>
        <v>388</v>
      </c>
      <c r="C26" s="25">
        <f t="shared" si="3"/>
        <v>493</v>
      </c>
      <c r="D26" s="26">
        <f t="shared" si="3"/>
        <v>14.91</v>
      </c>
      <c r="E26" s="26">
        <f t="shared" si="3"/>
        <v>17.02</v>
      </c>
      <c r="F26" s="26">
        <f t="shared" si="3"/>
        <v>9.339999999999998</v>
      </c>
      <c r="G26" s="26">
        <f t="shared" si="3"/>
        <v>9.939999999999998</v>
      </c>
      <c r="H26" s="26">
        <f t="shared" si="3"/>
        <v>41.63</v>
      </c>
      <c r="I26" s="26">
        <f t="shared" si="3"/>
        <v>66.71</v>
      </c>
      <c r="J26" s="26">
        <f t="shared" si="3"/>
        <v>301.7</v>
      </c>
      <c r="K26" s="26">
        <f t="shared" si="3"/>
        <v>435.21</v>
      </c>
      <c r="L26" s="26">
        <f t="shared" si="3"/>
        <v>27.679999999999996</v>
      </c>
      <c r="M26" s="26">
        <f t="shared" si="3"/>
        <v>28.08</v>
      </c>
      <c r="N26" s="2"/>
    </row>
    <row r="27" spans="1:14" ht="15.75">
      <c r="A27" s="21" t="s">
        <v>67</v>
      </c>
      <c r="B27" s="25">
        <f>B8+B11+B18+B26</f>
        <v>1224</v>
      </c>
      <c r="C27" s="25">
        <f>C8+C11+C18+C26</f>
        <v>1521</v>
      </c>
      <c r="D27" s="26">
        <f aca="true" t="shared" si="4" ref="D27:M27">D26+D18+D11+D8</f>
        <v>55.160000000000004</v>
      </c>
      <c r="E27" s="26">
        <f t="shared" si="4"/>
        <v>65.46000000000001</v>
      </c>
      <c r="F27" s="26">
        <f t="shared" si="4"/>
        <v>46.80999999999999</v>
      </c>
      <c r="G27" s="26">
        <f t="shared" si="4"/>
        <v>55.17</v>
      </c>
      <c r="H27" s="26">
        <f t="shared" si="4"/>
        <v>182.37</v>
      </c>
      <c r="I27" s="26">
        <f t="shared" si="4"/>
        <v>291.27</v>
      </c>
      <c r="J27" s="26">
        <f t="shared" si="4"/>
        <v>1372.28</v>
      </c>
      <c r="K27" s="26">
        <f t="shared" si="4"/>
        <v>1734.17</v>
      </c>
      <c r="L27" s="26">
        <f t="shared" si="4"/>
        <v>61.53</v>
      </c>
      <c r="M27" s="26">
        <f t="shared" si="4"/>
        <v>68.27999999999999</v>
      </c>
      <c r="N27" s="2"/>
    </row>
    <row r="28" spans="6:13" ht="15">
      <c r="F28" s="56"/>
      <c r="G28" s="56"/>
      <c r="H28" s="56"/>
      <c r="I28" s="56"/>
      <c r="J28" s="56"/>
      <c r="K28" s="56"/>
      <c r="L28" s="56"/>
      <c r="M28" s="56"/>
    </row>
    <row r="31" spans="1:13" ht="15">
      <c r="A31" s="67" t="s">
        <v>73</v>
      </c>
      <c r="B31">
        <f>'10'!B27+9!B28+8!B26+7!B28+6!B25+5!B27+4!B26+3!B27+2!B26+1!B26</f>
        <v>14058</v>
      </c>
      <c r="C31">
        <f>'10'!C27+9!C28+8!C26+7!C28+6!C25+5!C27+4!C26+3!C27+2!C26+1!C26</f>
        <v>17513</v>
      </c>
      <c r="D31" s="49">
        <f>'10'!D27+9!D28+8!D26+7!D28+6!D25+5!D27+4!D26+3!D27+2!D26+1!D26</f>
        <v>531.73</v>
      </c>
      <c r="E31" s="49">
        <f>'10'!E27+9!E28+8!E26+7!E28+6!E25+5!E27+4!E26+3!E27+2!E26+1!E26</f>
        <v>661.26</v>
      </c>
      <c r="F31" s="49">
        <f>'10'!F27+9!F28+8!F26+7!F28+6!F25+5!F27+4!F26+3!F27+2!F26+1!F26</f>
        <v>538.5699999999999</v>
      </c>
      <c r="G31" s="49">
        <f>'10'!G27+9!G28+8!G26+7!G28+6!G25+5!G27+4!G26+3!G27+2!G26+1!G26</f>
        <v>663.1400000000001</v>
      </c>
      <c r="H31" s="49">
        <f>'10'!H27+9!H28+8!H26+7!H28+6!H25+5!H27+4!H26+3!H27+2!H26+1!H26</f>
        <v>1974.2899999999997</v>
      </c>
      <c r="I31" s="49">
        <f>'10'!I27+9!I28+8!I26+7!I28+6!I25+5!I27+4!I26+3!I27+2!I26+1!I26</f>
        <v>2516.8399999999997</v>
      </c>
      <c r="J31" s="49">
        <f>'10'!J27+9!J28+8!J26+7!J28+6!J25+5!J27+4!J26+3!J27+2!J26+1!J26</f>
        <v>15023.760000000004</v>
      </c>
      <c r="K31" s="49">
        <f>K27+9!K28+8!K26+7!K28+6!K25+5!K27+4!K26+3!K27+2!K26+1!K26</f>
        <v>18880.28</v>
      </c>
      <c r="L31" s="49">
        <f>'10'!L27+9!L28+8!L26+7!L28+6!L25+5!L27+4!L26+3!L27+2!L26+1!L26</f>
        <v>784.7199999999999</v>
      </c>
      <c r="M31" s="49">
        <f>'10'!M27+9!M28+8!M26+7!M28+6!M25+5!M27+4!M26+3!M27+2!M26+1!M26</f>
        <v>935.01</v>
      </c>
    </row>
    <row r="32" spans="1:13" ht="15">
      <c r="A32" s="22" t="s">
        <v>74</v>
      </c>
      <c r="B32">
        <f aca="true" t="shared" si="5" ref="B32:M32">B31/10</f>
        <v>1405.8</v>
      </c>
      <c r="C32">
        <f t="shared" si="5"/>
        <v>1751.3</v>
      </c>
      <c r="D32" s="49">
        <f t="shared" si="5"/>
        <v>53.173</v>
      </c>
      <c r="E32" s="49">
        <f t="shared" si="5"/>
        <v>66.126</v>
      </c>
      <c r="F32" s="49">
        <f t="shared" si="5"/>
        <v>53.85699999999999</v>
      </c>
      <c r="G32" s="49">
        <f t="shared" si="5"/>
        <v>66.31400000000001</v>
      </c>
      <c r="H32" s="49">
        <f t="shared" si="5"/>
        <v>197.42899999999997</v>
      </c>
      <c r="I32" s="49">
        <f t="shared" si="5"/>
        <v>251.68399999999997</v>
      </c>
      <c r="J32" s="68">
        <f t="shared" si="5"/>
        <v>1502.3760000000004</v>
      </c>
      <c r="K32" s="68">
        <f t="shared" si="5"/>
        <v>1888.0279999999998</v>
      </c>
      <c r="L32" s="49">
        <f t="shared" si="5"/>
        <v>78.472</v>
      </c>
      <c r="M32" s="49">
        <f t="shared" si="5"/>
        <v>93.501</v>
      </c>
    </row>
  </sheetData>
  <sheetProtection/>
  <mergeCells count="8">
    <mergeCell ref="A1:A2"/>
    <mergeCell ref="B1:C2"/>
    <mergeCell ref="D1:E2"/>
    <mergeCell ref="F1:G2"/>
    <mergeCell ref="N1:N2"/>
    <mergeCell ref="H1:I2"/>
    <mergeCell ref="J1:K2"/>
    <mergeCell ref="L1:M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0">
      <selection activeCell="T24" sqref="T24"/>
    </sheetView>
  </sheetViews>
  <sheetFormatPr defaultColWidth="9.140625" defaultRowHeight="15"/>
  <cols>
    <col min="1" max="1" width="27.421875" style="0" customWidth="1"/>
    <col min="2" max="2" width="7.140625" style="0" customWidth="1"/>
    <col min="3" max="3" width="6.8515625" style="0" customWidth="1"/>
    <col min="4" max="7" width="5.57421875" style="49" customWidth="1"/>
    <col min="8" max="8" width="7.421875" style="49" customWidth="1"/>
    <col min="9" max="9" width="6.7109375" style="49" customWidth="1"/>
    <col min="10" max="10" width="8.28125" style="49" customWidth="1"/>
    <col min="11" max="11" width="7.421875" style="49" customWidth="1"/>
    <col min="12" max="12" width="6.57421875" style="49" customWidth="1"/>
    <col min="13" max="13" width="6.28125" style="49" customWidth="1"/>
    <col min="14" max="14" width="9.28125" style="0" customWidth="1"/>
  </cols>
  <sheetData>
    <row r="1" spans="1:14" ht="15" customHeight="1">
      <c r="A1" s="75" t="s">
        <v>16</v>
      </c>
      <c r="B1" s="86" t="s">
        <v>0</v>
      </c>
      <c r="C1" s="87"/>
      <c r="D1" s="77" t="s">
        <v>10</v>
      </c>
      <c r="E1" s="77"/>
      <c r="F1" s="77" t="s">
        <v>11</v>
      </c>
      <c r="G1" s="77"/>
      <c r="H1" s="77" t="s">
        <v>12</v>
      </c>
      <c r="I1" s="77"/>
      <c r="J1" s="77" t="s">
        <v>13</v>
      </c>
      <c r="K1" s="77"/>
      <c r="L1" s="80" t="s">
        <v>14</v>
      </c>
      <c r="M1" s="81"/>
      <c r="N1" s="84" t="s">
        <v>15</v>
      </c>
    </row>
    <row r="2" spans="1:14" ht="40.5" customHeight="1">
      <c r="A2" s="75"/>
      <c r="B2" s="88"/>
      <c r="C2" s="89"/>
      <c r="D2" s="77"/>
      <c r="E2" s="77"/>
      <c r="F2" s="77"/>
      <c r="G2" s="77"/>
      <c r="H2" s="77"/>
      <c r="I2" s="77"/>
      <c r="J2" s="77"/>
      <c r="K2" s="77"/>
      <c r="L2" s="82"/>
      <c r="M2" s="83"/>
      <c r="N2" s="85"/>
    </row>
    <row r="3" spans="1:14" ht="15.75">
      <c r="A3" s="9" t="s">
        <v>1</v>
      </c>
      <c r="B3" s="50" t="s">
        <v>2</v>
      </c>
      <c r="C3" s="50" t="s">
        <v>3</v>
      </c>
      <c r="D3" s="48" t="s">
        <v>2</v>
      </c>
      <c r="E3" s="48" t="s">
        <v>3</v>
      </c>
      <c r="F3" s="48" t="s">
        <v>2</v>
      </c>
      <c r="G3" s="48" t="s">
        <v>3</v>
      </c>
      <c r="H3" s="48" t="s">
        <v>2</v>
      </c>
      <c r="I3" s="48" t="s">
        <v>3</v>
      </c>
      <c r="J3" s="48" t="s">
        <v>2</v>
      </c>
      <c r="K3" s="48" t="s">
        <v>3</v>
      </c>
      <c r="L3" s="48" t="s">
        <v>2</v>
      </c>
      <c r="M3" s="48" t="s">
        <v>3</v>
      </c>
      <c r="N3" s="5"/>
    </row>
    <row r="4" spans="1:14" ht="15.75">
      <c r="A4" s="1" t="s">
        <v>68</v>
      </c>
      <c r="B4" s="28">
        <v>150</v>
      </c>
      <c r="C4" s="28">
        <v>200</v>
      </c>
      <c r="D4" s="48">
        <v>4.3</v>
      </c>
      <c r="E4" s="48">
        <v>5.38</v>
      </c>
      <c r="F4" s="48">
        <v>3.88</v>
      </c>
      <c r="G4" s="48">
        <v>4.84</v>
      </c>
      <c r="H4" s="48">
        <v>33.77</v>
      </c>
      <c r="I4" s="48">
        <v>42.23</v>
      </c>
      <c r="J4" s="48">
        <v>187.62</v>
      </c>
      <c r="K4" s="48">
        <v>234.52</v>
      </c>
      <c r="L4" s="48"/>
      <c r="M4" s="48"/>
      <c r="N4" s="2">
        <v>181</v>
      </c>
    </row>
    <row r="5" spans="1:14" ht="15.75">
      <c r="A5" s="3" t="s">
        <v>93</v>
      </c>
      <c r="B5" s="2">
        <v>40</v>
      </c>
      <c r="C5" s="2">
        <v>40</v>
      </c>
      <c r="D5" s="26">
        <v>5.1</v>
      </c>
      <c r="E5" s="26">
        <v>5.1</v>
      </c>
      <c r="F5" s="26">
        <v>4.6</v>
      </c>
      <c r="G5" s="26">
        <v>4.6</v>
      </c>
      <c r="H5" s="26">
        <v>1.2</v>
      </c>
      <c r="I5" s="26">
        <v>1.2</v>
      </c>
      <c r="J5" s="26">
        <v>63</v>
      </c>
      <c r="K5" s="26">
        <v>63</v>
      </c>
      <c r="L5" s="26"/>
      <c r="M5" s="26"/>
      <c r="N5" s="31">
        <v>209</v>
      </c>
    </row>
    <row r="6" spans="1:14" ht="18.75" customHeight="1">
      <c r="A6" s="1" t="s">
        <v>4</v>
      </c>
      <c r="B6" s="30">
        <v>27</v>
      </c>
      <c r="C6" s="29">
        <v>36</v>
      </c>
      <c r="D6" s="26">
        <v>2.05</v>
      </c>
      <c r="E6" s="26">
        <v>2.68</v>
      </c>
      <c r="F6" s="26">
        <v>0.26</v>
      </c>
      <c r="G6" s="26">
        <v>0.34</v>
      </c>
      <c r="H6" s="26">
        <v>8.68</v>
      </c>
      <c r="I6" s="26">
        <v>11.35</v>
      </c>
      <c r="J6" s="26">
        <v>61.1</v>
      </c>
      <c r="K6" s="26">
        <v>79.9</v>
      </c>
      <c r="L6" s="26"/>
      <c r="M6" s="26"/>
      <c r="N6" s="2"/>
    </row>
    <row r="7" spans="1:14" ht="15.75">
      <c r="A7" s="40" t="s">
        <v>102</v>
      </c>
      <c r="B7" s="20">
        <v>150</v>
      </c>
      <c r="C7" s="20">
        <v>200</v>
      </c>
      <c r="D7" s="26">
        <v>0.04</v>
      </c>
      <c r="E7" s="26">
        <v>0.05</v>
      </c>
      <c r="F7" s="26">
        <v>0.01</v>
      </c>
      <c r="G7" s="26">
        <v>0.01</v>
      </c>
      <c r="H7" s="26">
        <v>9.32</v>
      </c>
      <c r="I7" s="26">
        <v>6.99</v>
      </c>
      <c r="J7" s="26">
        <v>28</v>
      </c>
      <c r="K7" s="26">
        <v>37.33</v>
      </c>
      <c r="L7" s="26">
        <v>0.02</v>
      </c>
      <c r="M7" s="26">
        <v>0.02</v>
      </c>
      <c r="N7" s="5">
        <v>378</v>
      </c>
    </row>
    <row r="8" spans="1:14" ht="15.75">
      <c r="A8" s="14" t="s">
        <v>5</v>
      </c>
      <c r="B8" s="25">
        <f>SUM(B4:B7)</f>
        <v>367</v>
      </c>
      <c r="C8" s="25">
        <f>SUM(C4:C7)</f>
        <v>476</v>
      </c>
      <c r="D8" s="26">
        <f aca="true" t="shared" si="0" ref="D8:M8">SUM(D4:D7)</f>
        <v>11.489999999999998</v>
      </c>
      <c r="E8" s="26">
        <f t="shared" si="0"/>
        <v>13.21</v>
      </c>
      <c r="F8" s="26">
        <f t="shared" si="0"/>
        <v>8.75</v>
      </c>
      <c r="G8" s="26">
        <f t="shared" si="0"/>
        <v>9.79</v>
      </c>
      <c r="H8" s="26">
        <f t="shared" si="0"/>
        <v>52.970000000000006</v>
      </c>
      <c r="I8" s="26">
        <f t="shared" si="0"/>
        <v>61.77</v>
      </c>
      <c r="J8" s="26">
        <f t="shared" si="0"/>
        <v>339.72</v>
      </c>
      <c r="K8" s="26">
        <f t="shared" si="0"/>
        <v>414.74999999999994</v>
      </c>
      <c r="L8" s="26">
        <f t="shared" si="0"/>
        <v>0.02</v>
      </c>
      <c r="M8" s="26">
        <f t="shared" si="0"/>
        <v>0.02</v>
      </c>
      <c r="N8" s="2"/>
    </row>
    <row r="9" spans="1:14" ht="15.75">
      <c r="A9" s="9" t="s">
        <v>6</v>
      </c>
      <c r="B9" s="10"/>
      <c r="C9" s="10"/>
      <c r="D9" s="27"/>
      <c r="E9" s="27"/>
      <c r="F9" s="27"/>
      <c r="G9" s="27"/>
      <c r="H9" s="27"/>
      <c r="I9" s="27"/>
      <c r="J9" s="27"/>
      <c r="K9" s="27"/>
      <c r="L9" s="27"/>
      <c r="M9" s="27"/>
      <c r="N9" s="2"/>
    </row>
    <row r="10" spans="1:14" ht="21" customHeight="1">
      <c r="A10" s="1" t="s">
        <v>49</v>
      </c>
      <c r="B10" s="2">
        <v>60</v>
      </c>
      <c r="C10" s="2">
        <v>60</v>
      </c>
      <c r="D10" s="58">
        <v>0.4</v>
      </c>
      <c r="E10" s="58">
        <v>0.4</v>
      </c>
      <c r="F10" s="58">
        <v>0.1</v>
      </c>
      <c r="G10" s="58">
        <v>0.1</v>
      </c>
      <c r="H10" s="58">
        <v>11.25</v>
      </c>
      <c r="I10" s="58">
        <v>11.25</v>
      </c>
      <c r="J10" s="58">
        <v>49</v>
      </c>
      <c r="K10" s="58">
        <v>49</v>
      </c>
      <c r="L10" s="58">
        <v>19</v>
      </c>
      <c r="M10" s="58">
        <v>19</v>
      </c>
      <c r="N10" s="2">
        <v>338</v>
      </c>
    </row>
    <row r="11" spans="1:14" s="6" customFormat="1" ht="18" customHeight="1">
      <c r="A11" s="14" t="s">
        <v>5</v>
      </c>
      <c r="B11" s="25">
        <f>SUM(B10:B10)</f>
        <v>60</v>
      </c>
      <c r="C11" s="25">
        <f>SUM(C10:C10)</f>
        <v>60</v>
      </c>
      <c r="D11" s="26">
        <f aca="true" t="shared" si="1" ref="D11:M11">SUM(D10)</f>
        <v>0.4</v>
      </c>
      <c r="E11" s="26">
        <f t="shared" si="1"/>
        <v>0.4</v>
      </c>
      <c r="F11" s="26">
        <f t="shared" si="1"/>
        <v>0.1</v>
      </c>
      <c r="G11" s="26">
        <f t="shared" si="1"/>
        <v>0.1</v>
      </c>
      <c r="H11" s="26">
        <f t="shared" si="1"/>
        <v>11.25</v>
      </c>
      <c r="I11" s="26">
        <f t="shared" si="1"/>
        <v>11.25</v>
      </c>
      <c r="J11" s="26">
        <f t="shared" si="1"/>
        <v>49</v>
      </c>
      <c r="K11" s="26">
        <f t="shared" si="1"/>
        <v>49</v>
      </c>
      <c r="L11" s="26">
        <f t="shared" si="1"/>
        <v>19</v>
      </c>
      <c r="M11" s="26">
        <f t="shared" si="1"/>
        <v>19</v>
      </c>
      <c r="N11" s="2"/>
    </row>
    <row r="12" spans="1:14" ht="18" customHeight="1">
      <c r="A12" s="13" t="s">
        <v>7</v>
      </c>
      <c r="B12" s="5"/>
      <c r="C12" s="5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"/>
    </row>
    <row r="13" spans="1:14" ht="32.25" customHeight="1">
      <c r="A13" s="69" t="s">
        <v>123</v>
      </c>
      <c r="B13" s="39">
        <v>40</v>
      </c>
      <c r="C13" s="39">
        <v>60</v>
      </c>
      <c r="D13" s="26">
        <v>0.27</v>
      </c>
      <c r="E13" s="26">
        <v>0.36</v>
      </c>
      <c r="F13" s="26">
        <v>0.86</v>
      </c>
      <c r="G13" s="26">
        <v>1.15</v>
      </c>
      <c r="H13" s="26">
        <v>0.85</v>
      </c>
      <c r="I13" s="26">
        <v>1.14</v>
      </c>
      <c r="J13" s="26">
        <v>12.28</v>
      </c>
      <c r="K13" s="26">
        <v>16.38</v>
      </c>
      <c r="L13" s="26">
        <v>2.25</v>
      </c>
      <c r="M13" s="26">
        <v>3</v>
      </c>
      <c r="N13" s="2">
        <v>47</v>
      </c>
    </row>
    <row r="14" spans="1:14" ht="16.5" customHeight="1">
      <c r="A14" s="1" t="s">
        <v>28</v>
      </c>
      <c r="B14" s="5" t="s">
        <v>135</v>
      </c>
      <c r="C14" s="5" t="s">
        <v>136</v>
      </c>
      <c r="D14" s="26">
        <v>1.27</v>
      </c>
      <c r="E14" s="26">
        <v>1.69</v>
      </c>
      <c r="F14" s="26">
        <v>3.04</v>
      </c>
      <c r="G14" s="26">
        <v>4.05</v>
      </c>
      <c r="H14" s="26">
        <v>7.91</v>
      </c>
      <c r="I14" s="26">
        <v>10.55</v>
      </c>
      <c r="J14" s="26">
        <v>64.05</v>
      </c>
      <c r="K14" s="26">
        <v>85.4</v>
      </c>
      <c r="L14" s="26">
        <v>6.9</v>
      </c>
      <c r="M14" s="26">
        <v>9.2</v>
      </c>
      <c r="N14" s="2">
        <v>83</v>
      </c>
    </row>
    <row r="15" spans="1:14" ht="15.75" customHeight="1">
      <c r="A15" s="1" t="s">
        <v>115</v>
      </c>
      <c r="B15" s="2">
        <v>180</v>
      </c>
      <c r="C15" s="2">
        <v>200</v>
      </c>
      <c r="D15" s="26">
        <v>16.2</v>
      </c>
      <c r="E15" s="26">
        <v>18</v>
      </c>
      <c r="F15" s="26">
        <v>18.09</v>
      </c>
      <c r="G15" s="26">
        <v>20.1</v>
      </c>
      <c r="H15" s="26">
        <v>16.58</v>
      </c>
      <c r="I15" s="26">
        <v>18.42</v>
      </c>
      <c r="J15" s="26">
        <v>295</v>
      </c>
      <c r="K15" s="26">
        <v>327.77</v>
      </c>
      <c r="L15" s="26">
        <v>6.76</v>
      </c>
      <c r="M15" s="26">
        <v>7.51</v>
      </c>
      <c r="N15" s="2">
        <v>259</v>
      </c>
    </row>
    <row r="16" spans="1:14" ht="15.75">
      <c r="A16" s="35" t="s">
        <v>106</v>
      </c>
      <c r="B16" s="20">
        <v>180</v>
      </c>
      <c r="C16" s="20">
        <v>180</v>
      </c>
      <c r="D16" s="26">
        <v>1</v>
      </c>
      <c r="E16" s="26">
        <v>1</v>
      </c>
      <c r="F16" s="26">
        <v>0</v>
      </c>
      <c r="G16" s="26">
        <v>0</v>
      </c>
      <c r="H16" s="26">
        <v>20</v>
      </c>
      <c r="I16" s="26">
        <v>20</v>
      </c>
      <c r="J16" s="26">
        <v>84.8</v>
      </c>
      <c r="K16" s="26">
        <v>84.8</v>
      </c>
      <c r="L16" s="26">
        <v>4</v>
      </c>
      <c r="M16" s="26">
        <v>4</v>
      </c>
      <c r="N16" s="5">
        <v>389</v>
      </c>
    </row>
    <row r="17" spans="1:14" s="6" customFormat="1" ht="17.25" customHeight="1">
      <c r="A17" s="1" t="s">
        <v>8</v>
      </c>
      <c r="B17" s="41">
        <v>28</v>
      </c>
      <c r="C17" s="41">
        <v>36</v>
      </c>
      <c r="D17" s="26">
        <v>1.98</v>
      </c>
      <c r="E17" s="26">
        <v>2.44</v>
      </c>
      <c r="F17" s="26">
        <v>0.36</v>
      </c>
      <c r="G17" s="26">
        <v>0.44</v>
      </c>
      <c r="H17" s="26">
        <v>10.02</v>
      </c>
      <c r="I17" s="26">
        <v>12.36</v>
      </c>
      <c r="J17" s="26">
        <v>52.2</v>
      </c>
      <c r="K17" s="26">
        <v>64.38</v>
      </c>
      <c r="L17" s="26"/>
      <c r="M17" s="26"/>
      <c r="N17" s="2"/>
    </row>
    <row r="18" spans="1:14" ht="15.75">
      <c r="A18" s="14" t="s">
        <v>5</v>
      </c>
      <c r="B18" s="25">
        <f aca="true" t="shared" si="2" ref="B18:M18">SUM(B13:B17)</f>
        <v>428</v>
      </c>
      <c r="C18" s="25">
        <f t="shared" si="2"/>
        <v>476</v>
      </c>
      <c r="D18" s="26">
        <f t="shared" si="2"/>
        <v>20.72</v>
      </c>
      <c r="E18" s="26">
        <f t="shared" si="2"/>
        <v>23.490000000000002</v>
      </c>
      <c r="F18" s="26">
        <f t="shared" si="2"/>
        <v>22.349999999999998</v>
      </c>
      <c r="G18" s="26">
        <f t="shared" si="2"/>
        <v>25.740000000000002</v>
      </c>
      <c r="H18" s="26">
        <f t="shared" si="2"/>
        <v>55.36</v>
      </c>
      <c r="I18" s="26">
        <f t="shared" si="2"/>
        <v>62.47</v>
      </c>
      <c r="J18" s="26">
        <f t="shared" si="2"/>
        <v>508.33</v>
      </c>
      <c r="K18" s="26">
        <f t="shared" si="2"/>
        <v>578.7299999999999</v>
      </c>
      <c r="L18" s="26">
        <f t="shared" si="2"/>
        <v>19.91</v>
      </c>
      <c r="M18" s="26">
        <f t="shared" si="2"/>
        <v>23.71</v>
      </c>
      <c r="N18" s="2"/>
    </row>
    <row r="19" spans="1:14" ht="15.75">
      <c r="A19" s="16" t="s">
        <v>9</v>
      </c>
      <c r="B19" s="2"/>
      <c r="C19" s="2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"/>
    </row>
    <row r="20" spans="1:14" ht="16.5" customHeight="1">
      <c r="A20" s="1" t="s">
        <v>94</v>
      </c>
      <c r="B20" s="2">
        <v>0</v>
      </c>
      <c r="C20" s="2">
        <v>60</v>
      </c>
      <c r="D20" s="2">
        <v>0</v>
      </c>
      <c r="E20" s="2">
        <v>41.13</v>
      </c>
      <c r="F20" s="2">
        <v>0</v>
      </c>
      <c r="G20" s="2">
        <v>7.33</v>
      </c>
      <c r="H20" s="2">
        <v>0</v>
      </c>
      <c r="I20" s="2">
        <v>0</v>
      </c>
      <c r="J20" s="2">
        <v>0</v>
      </c>
      <c r="K20" s="2">
        <v>174</v>
      </c>
      <c r="L20" s="2">
        <v>0</v>
      </c>
      <c r="M20" s="2">
        <v>0.3</v>
      </c>
      <c r="N20" s="33">
        <v>243</v>
      </c>
    </row>
    <row r="21" spans="1:14" ht="15.75">
      <c r="A21" s="3" t="s">
        <v>32</v>
      </c>
      <c r="B21" s="2">
        <v>150</v>
      </c>
      <c r="C21" s="2">
        <v>150</v>
      </c>
      <c r="D21" s="26">
        <v>3.75</v>
      </c>
      <c r="E21" s="26">
        <v>3.75</v>
      </c>
      <c r="F21" s="26">
        <v>6.67</v>
      </c>
      <c r="G21" s="26">
        <v>6.67</v>
      </c>
      <c r="H21" s="26">
        <v>17.25</v>
      </c>
      <c r="I21" s="26">
        <v>17.25</v>
      </c>
      <c r="J21" s="26">
        <v>144</v>
      </c>
      <c r="K21" s="26">
        <v>144</v>
      </c>
      <c r="L21" s="26">
        <v>29.98</v>
      </c>
      <c r="M21" s="26">
        <v>29.98</v>
      </c>
      <c r="N21" s="2">
        <v>139</v>
      </c>
    </row>
    <row r="22" spans="1:14" ht="15.75">
      <c r="A22" s="3" t="s">
        <v>76</v>
      </c>
      <c r="B22" s="39">
        <v>60</v>
      </c>
      <c r="C22" s="39">
        <v>60</v>
      </c>
      <c r="D22" s="26">
        <v>4.63</v>
      </c>
      <c r="E22" s="26">
        <v>4.63</v>
      </c>
      <c r="F22" s="26">
        <v>1.6</v>
      </c>
      <c r="G22" s="26">
        <v>1.6</v>
      </c>
      <c r="H22" s="26">
        <v>29.6</v>
      </c>
      <c r="I22" s="26">
        <v>29.6</v>
      </c>
      <c r="J22" s="26">
        <v>153.6</v>
      </c>
      <c r="K22" s="26">
        <v>153.6</v>
      </c>
      <c r="L22" s="26">
        <v>0.15</v>
      </c>
      <c r="M22" s="26">
        <v>0.15</v>
      </c>
      <c r="N22" s="33">
        <v>415</v>
      </c>
    </row>
    <row r="23" spans="1:14" ht="15.75">
      <c r="A23" s="1" t="s">
        <v>78</v>
      </c>
      <c r="B23" s="46">
        <v>28</v>
      </c>
      <c r="C23" s="46">
        <v>33</v>
      </c>
      <c r="D23" s="26">
        <v>1.98</v>
      </c>
      <c r="E23" s="26">
        <v>2.44</v>
      </c>
      <c r="F23" s="26">
        <v>0.36</v>
      </c>
      <c r="G23" s="26">
        <v>0.44</v>
      </c>
      <c r="H23" s="26">
        <v>10.02</v>
      </c>
      <c r="I23" s="26">
        <v>12.36</v>
      </c>
      <c r="J23" s="26">
        <v>52.2</v>
      </c>
      <c r="K23" s="26">
        <v>64.38</v>
      </c>
      <c r="L23" s="26"/>
      <c r="M23" s="26"/>
      <c r="N23" s="2"/>
    </row>
    <row r="24" spans="1:14" ht="16.5" customHeight="1">
      <c r="A24" s="1" t="s">
        <v>23</v>
      </c>
      <c r="B24" s="39">
        <v>150</v>
      </c>
      <c r="C24" s="39">
        <v>200</v>
      </c>
      <c r="D24" s="26">
        <v>0.07</v>
      </c>
      <c r="E24" s="26">
        <v>0.09</v>
      </c>
      <c r="F24" s="26">
        <v>0.03</v>
      </c>
      <c r="G24" s="26">
        <v>0.04</v>
      </c>
      <c r="H24" s="26">
        <v>19.6</v>
      </c>
      <c r="I24" s="26">
        <v>26.14</v>
      </c>
      <c r="J24" s="26">
        <v>78.9</v>
      </c>
      <c r="K24" s="26">
        <v>105.2</v>
      </c>
      <c r="L24" s="26">
        <v>1.37</v>
      </c>
      <c r="M24" s="26">
        <v>1.83</v>
      </c>
      <c r="N24" s="2">
        <v>350</v>
      </c>
    </row>
    <row r="25" spans="1:14" ht="15.75">
      <c r="A25" s="14" t="s">
        <v>5</v>
      </c>
      <c r="B25" s="25">
        <f aca="true" t="shared" si="3" ref="B25:M25">SUM(B19:B24)</f>
        <v>388</v>
      </c>
      <c r="C25" s="25">
        <f t="shared" si="3"/>
        <v>503</v>
      </c>
      <c r="D25" s="61">
        <f t="shared" si="3"/>
        <v>10.43</v>
      </c>
      <c r="E25" s="61">
        <f t="shared" si="3"/>
        <v>52.040000000000006</v>
      </c>
      <c r="F25" s="61">
        <f t="shared" si="3"/>
        <v>8.659999999999998</v>
      </c>
      <c r="G25" s="61">
        <f t="shared" si="3"/>
        <v>16.08</v>
      </c>
      <c r="H25" s="61">
        <f t="shared" si="3"/>
        <v>76.47</v>
      </c>
      <c r="I25" s="61">
        <f t="shared" si="3"/>
        <v>85.35</v>
      </c>
      <c r="J25" s="61">
        <f t="shared" si="3"/>
        <v>428.70000000000005</v>
      </c>
      <c r="K25" s="61">
        <f t="shared" si="3"/>
        <v>641.1800000000001</v>
      </c>
      <c r="L25" s="61">
        <f t="shared" si="3"/>
        <v>31.5</v>
      </c>
      <c r="M25" s="61">
        <f t="shared" si="3"/>
        <v>32.26</v>
      </c>
      <c r="N25" s="2"/>
    </row>
    <row r="26" spans="1:14" ht="15.75">
      <c r="A26" s="21" t="s">
        <v>41</v>
      </c>
      <c r="B26" s="2">
        <f>B8+B11+B18+B25</f>
        <v>1243</v>
      </c>
      <c r="C26" s="2">
        <f>C8+C11+C18+C25</f>
        <v>1515</v>
      </c>
      <c r="D26" s="27">
        <f aca="true" t="shared" si="4" ref="D26:M26">D18+D11+D8</f>
        <v>32.61</v>
      </c>
      <c r="E26" s="27">
        <f t="shared" si="4"/>
        <v>37.1</v>
      </c>
      <c r="F26" s="27">
        <f t="shared" si="4"/>
        <v>31.2</v>
      </c>
      <c r="G26" s="27">
        <f t="shared" si="4"/>
        <v>35.63</v>
      </c>
      <c r="H26" s="27">
        <f t="shared" si="4"/>
        <v>119.58000000000001</v>
      </c>
      <c r="I26" s="27">
        <f t="shared" si="4"/>
        <v>135.49</v>
      </c>
      <c r="J26" s="27">
        <f t="shared" si="4"/>
        <v>897.05</v>
      </c>
      <c r="K26" s="27">
        <f t="shared" si="4"/>
        <v>1042.4799999999998</v>
      </c>
      <c r="L26" s="27">
        <f t="shared" si="4"/>
        <v>38.93</v>
      </c>
      <c r="M26" s="27">
        <f t="shared" si="4"/>
        <v>42.730000000000004</v>
      </c>
      <c r="N26" s="2"/>
    </row>
  </sheetData>
  <sheetProtection/>
  <mergeCells count="8">
    <mergeCell ref="A1:A2"/>
    <mergeCell ref="D1:E2"/>
    <mergeCell ref="F1:G2"/>
    <mergeCell ref="N1:N2"/>
    <mergeCell ref="H1:I2"/>
    <mergeCell ref="J1:K2"/>
    <mergeCell ref="L1:M2"/>
    <mergeCell ref="B1:C2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A11" sqref="A11:IV11"/>
    </sheetView>
  </sheetViews>
  <sheetFormatPr defaultColWidth="9.140625" defaultRowHeight="15"/>
  <cols>
    <col min="1" max="1" width="27.7109375" style="0" customWidth="1"/>
    <col min="2" max="2" width="7.421875" style="0" bestFit="1" customWidth="1"/>
    <col min="3" max="3" width="7.28125" style="0" customWidth="1"/>
    <col min="4" max="4" width="9.140625" style="59" customWidth="1"/>
    <col min="5" max="5" width="9.28125" style="59" customWidth="1"/>
    <col min="6" max="6" width="9.421875" style="59" customWidth="1"/>
    <col min="7" max="7" width="8.140625" style="59" customWidth="1"/>
    <col min="8" max="8" width="8.57421875" style="59" customWidth="1"/>
    <col min="9" max="9" width="6.7109375" style="59" customWidth="1"/>
    <col min="10" max="10" width="8.57421875" style="59" customWidth="1"/>
    <col min="11" max="11" width="8.8515625" style="59" customWidth="1"/>
    <col min="12" max="12" width="8.421875" style="59" customWidth="1"/>
    <col min="13" max="13" width="8.57421875" style="59" customWidth="1"/>
    <col min="14" max="14" width="9.28125" style="0" customWidth="1"/>
  </cols>
  <sheetData>
    <row r="1" spans="1:14" ht="15" customHeight="1">
      <c r="A1" s="75" t="s">
        <v>16</v>
      </c>
      <c r="B1" s="90" t="s">
        <v>0</v>
      </c>
      <c r="C1" s="90"/>
      <c r="D1" s="91" t="s">
        <v>10</v>
      </c>
      <c r="E1" s="91"/>
      <c r="F1" s="91" t="s">
        <v>11</v>
      </c>
      <c r="G1" s="91"/>
      <c r="H1" s="91" t="s">
        <v>12</v>
      </c>
      <c r="I1" s="91"/>
      <c r="J1" s="91" t="s">
        <v>13</v>
      </c>
      <c r="K1" s="91"/>
      <c r="L1" s="92" t="s">
        <v>14</v>
      </c>
      <c r="M1" s="93"/>
      <c r="N1" s="84" t="s">
        <v>15</v>
      </c>
    </row>
    <row r="2" spans="1:14" ht="40.5" customHeight="1">
      <c r="A2" s="75"/>
      <c r="B2" s="90"/>
      <c r="C2" s="90"/>
      <c r="D2" s="91"/>
      <c r="E2" s="91"/>
      <c r="F2" s="91"/>
      <c r="G2" s="91"/>
      <c r="H2" s="91"/>
      <c r="I2" s="91"/>
      <c r="J2" s="91"/>
      <c r="K2" s="91"/>
      <c r="L2" s="94"/>
      <c r="M2" s="95"/>
      <c r="N2" s="85"/>
    </row>
    <row r="3" spans="1:14" ht="15.75">
      <c r="A3" s="9" t="s">
        <v>1</v>
      </c>
      <c r="B3" s="37" t="s">
        <v>2</v>
      </c>
      <c r="C3" s="38" t="s">
        <v>3</v>
      </c>
      <c r="D3" s="57" t="s">
        <v>2</v>
      </c>
      <c r="E3" s="57" t="s">
        <v>3</v>
      </c>
      <c r="F3" s="57" t="s">
        <v>2</v>
      </c>
      <c r="G3" s="57" t="s">
        <v>3</v>
      </c>
      <c r="H3" s="57" t="s">
        <v>2</v>
      </c>
      <c r="I3" s="57" t="s">
        <v>3</v>
      </c>
      <c r="J3" s="57" t="s">
        <v>2</v>
      </c>
      <c r="K3" s="57" t="s">
        <v>3</v>
      </c>
      <c r="L3" s="57" t="s">
        <v>2</v>
      </c>
      <c r="M3" s="57" t="s">
        <v>3</v>
      </c>
      <c r="N3" s="2"/>
    </row>
    <row r="4" spans="1:14" ht="20.25" customHeight="1">
      <c r="A4" s="1" t="s">
        <v>20</v>
      </c>
      <c r="B4" s="2">
        <v>80</v>
      </c>
      <c r="C4" s="2">
        <v>100</v>
      </c>
      <c r="D4" s="58">
        <v>7.05</v>
      </c>
      <c r="E4" s="58">
        <v>8.81</v>
      </c>
      <c r="F4" s="58">
        <v>13.59</v>
      </c>
      <c r="G4" s="58">
        <v>16.98</v>
      </c>
      <c r="H4" s="58">
        <v>1.36</v>
      </c>
      <c r="I4" s="58">
        <v>1.7</v>
      </c>
      <c r="J4" s="58">
        <v>156.3</v>
      </c>
      <c r="K4" s="58">
        <v>195.38</v>
      </c>
      <c r="L4" s="58">
        <v>0.13</v>
      </c>
      <c r="M4" s="58">
        <v>0.16</v>
      </c>
      <c r="N4" s="2">
        <v>210</v>
      </c>
    </row>
    <row r="5" spans="1:14" ht="16.5" customHeight="1">
      <c r="A5" s="1" t="s">
        <v>42</v>
      </c>
      <c r="B5" s="11">
        <v>50</v>
      </c>
      <c r="C5" s="11">
        <v>50</v>
      </c>
      <c r="D5" s="26">
        <v>2.6</v>
      </c>
      <c r="E5" s="26">
        <v>2.6</v>
      </c>
      <c r="F5" s="26">
        <v>5.56</v>
      </c>
      <c r="G5" s="26">
        <v>5.56</v>
      </c>
      <c r="H5" s="26">
        <v>7.22</v>
      </c>
      <c r="I5" s="26">
        <v>7.22</v>
      </c>
      <c r="J5" s="26">
        <v>89.36</v>
      </c>
      <c r="K5" s="26">
        <v>89.36</v>
      </c>
      <c r="L5" s="26">
        <v>8.36</v>
      </c>
      <c r="M5" s="26">
        <v>8.36</v>
      </c>
      <c r="N5" s="5">
        <v>306</v>
      </c>
    </row>
    <row r="6" spans="1:14" ht="18.75" customHeight="1">
      <c r="A6" s="1" t="s">
        <v>18</v>
      </c>
      <c r="B6" s="24">
        <v>7</v>
      </c>
      <c r="C6" s="24">
        <v>7</v>
      </c>
      <c r="D6" s="26">
        <v>0.04</v>
      </c>
      <c r="E6" s="26">
        <v>0.04</v>
      </c>
      <c r="F6" s="26">
        <v>3.62</v>
      </c>
      <c r="G6" s="26">
        <v>3.62</v>
      </c>
      <c r="H6" s="26">
        <v>0.06</v>
      </c>
      <c r="I6" s="26">
        <v>0.06</v>
      </c>
      <c r="J6" s="26">
        <v>33</v>
      </c>
      <c r="K6" s="26">
        <v>33</v>
      </c>
      <c r="L6" s="26"/>
      <c r="M6" s="26"/>
      <c r="N6" s="5">
        <v>14</v>
      </c>
    </row>
    <row r="7" spans="1:14" ht="16.5" customHeight="1">
      <c r="A7" s="1" t="s">
        <v>4</v>
      </c>
      <c r="B7" s="30">
        <v>25</v>
      </c>
      <c r="C7" s="29">
        <v>32</v>
      </c>
      <c r="D7" s="26">
        <v>2.05</v>
      </c>
      <c r="E7" s="26">
        <v>2.68</v>
      </c>
      <c r="F7" s="26">
        <v>0.26</v>
      </c>
      <c r="G7" s="26">
        <v>0.34</v>
      </c>
      <c r="H7" s="26">
        <v>8.68</v>
      </c>
      <c r="I7" s="26">
        <v>11.35</v>
      </c>
      <c r="J7" s="26">
        <v>61.1</v>
      </c>
      <c r="K7" s="26">
        <v>79.9</v>
      </c>
      <c r="L7" s="58"/>
      <c r="M7" s="58"/>
      <c r="N7" s="2"/>
    </row>
    <row r="8" spans="1:14" ht="16.5" customHeight="1">
      <c r="A8" s="1" t="s">
        <v>40</v>
      </c>
      <c r="B8" s="29">
        <v>150</v>
      </c>
      <c r="C8" s="29">
        <v>200</v>
      </c>
      <c r="D8" s="26">
        <v>2.34</v>
      </c>
      <c r="E8" s="26">
        <v>3.12</v>
      </c>
      <c r="F8" s="26">
        <v>2</v>
      </c>
      <c r="G8" s="26">
        <v>2.67</v>
      </c>
      <c r="H8" s="26">
        <v>10.63</v>
      </c>
      <c r="I8" s="26">
        <v>14.17</v>
      </c>
      <c r="J8" s="26">
        <v>70</v>
      </c>
      <c r="K8" s="26">
        <v>93.3</v>
      </c>
      <c r="L8" s="26">
        <v>0.98</v>
      </c>
      <c r="M8" s="26">
        <v>1.31</v>
      </c>
      <c r="N8" s="2">
        <v>379</v>
      </c>
    </row>
    <row r="9" spans="1:14" ht="21" customHeight="1">
      <c r="A9" s="14" t="s">
        <v>5</v>
      </c>
      <c r="B9" s="25">
        <f aca="true" t="shared" si="0" ref="B9:M9">SUM(B4:B8)</f>
        <v>312</v>
      </c>
      <c r="C9" s="25">
        <f t="shared" si="0"/>
        <v>389</v>
      </c>
      <c r="D9" s="58">
        <f t="shared" si="0"/>
        <v>14.079999999999998</v>
      </c>
      <c r="E9" s="58">
        <f t="shared" si="0"/>
        <v>17.25</v>
      </c>
      <c r="F9" s="58">
        <f t="shared" si="0"/>
        <v>25.03</v>
      </c>
      <c r="G9" s="58">
        <f t="shared" si="0"/>
        <v>29.17</v>
      </c>
      <c r="H9" s="58">
        <f t="shared" si="0"/>
        <v>27.950000000000003</v>
      </c>
      <c r="I9" s="58">
        <f t="shared" si="0"/>
        <v>34.5</v>
      </c>
      <c r="J9" s="58">
        <f t="shared" si="0"/>
        <v>409.76000000000005</v>
      </c>
      <c r="K9" s="58">
        <f t="shared" si="0"/>
        <v>490.94</v>
      </c>
      <c r="L9" s="58">
        <f t="shared" si="0"/>
        <v>9.47</v>
      </c>
      <c r="M9" s="58">
        <f t="shared" si="0"/>
        <v>9.83</v>
      </c>
      <c r="N9" s="2"/>
    </row>
    <row r="10" spans="1:14" s="6" customFormat="1" ht="20.25" customHeight="1">
      <c r="A10" s="9" t="s">
        <v>6</v>
      </c>
      <c r="B10" s="2"/>
      <c r="C10" s="2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"/>
    </row>
    <row r="11" spans="1:14" ht="15.75">
      <c r="A11" s="40" t="s">
        <v>53</v>
      </c>
      <c r="B11" s="2">
        <v>107</v>
      </c>
      <c r="C11" s="2">
        <v>123</v>
      </c>
      <c r="D11" s="58">
        <v>2</v>
      </c>
      <c r="E11" s="58">
        <v>2.29</v>
      </c>
      <c r="F11" s="58">
        <v>0.66</v>
      </c>
      <c r="G11" s="58">
        <v>0.75</v>
      </c>
      <c r="H11" s="58">
        <v>26.75</v>
      </c>
      <c r="I11" s="58">
        <v>30.75</v>
      </c>
      <c r="J11" s="58">
        <v>127.06</v>
      </c>
      <c r="K11" s="58">
        <v>146.05</v>
      </c>
      <c r="L11" s="58">
        <v>12.03</v>
      </c>
      <c r="M11" s="58">
        <v>13.82</v>
      </c>
      <c r="N11" s="2">
        <v>338</v>
      </c>
    </row>
    <row r="12" spans="1:14" ht="18" customHeight="1">
      <c r="A12" s="14" t="s">
        <v>5</v>
      </c>
      <c r="B12" s="25">
        <f>SUM(B10:B11)</f>
        <v>107</v>
      </c>
      <c r="C12" s="25">
        <f>SUM(C10:C11)</f>
        <v>123</v>
      </c>
      <c r="D12" s="58">
        <f aca="true" t="shared" si="1" ref="D12:M12">SUM(D11)</f>
        <v>2</v>
      </c>
      <c r="E12" s="58">
        <f t="shared" si="1"/>
        <v>2.29</v>
      </c>
      <c r="F12" s="58">
        <f t="shared" si="1"/>
        <v>0.66</v>
      </c>
      <c r="G12" s="58">
        <f t="shared" si="1"/>
        <v>0.75</v>
      </c>
      <c r="H12" s="58">
        <f t="shared" si="1"/>
        <v>26.75</v>
      </c>
      <c r="I12" s="58">
        <f t="shared" si="1"/>
        <v>30.75</v>
      </c>
      <c r="J12" s="58">
        <f t="shared" si="1"/>
        <v>127.06</v>
      </c>
      <c r="K12" s="58">
        <f t="shared" si="1"/>
        <v>146.05</v>
      </c>
      <c r="L12" s="58">
        <f t="shared" si="1"/>
        <v>12.03</v>
      </c>
      <c r="M12" s="58">
        <f t="shared" si="1"/>
        <v>13.82</v>
      </c>
      <c r="N12" s="2"/>
    </row>
    <row r="13" spans="1:14" ht="16.5" customHeight="1">
      <c r="A13" s="13" t="s">
        <v>7</v>
      </c>
      <c r="B13" s="22"/>
      <c r="C13" s="2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2"/>
    </row>
    <row r="14" spans="1:14" ht="18" customHeight="1">
      <c r="A14" s="1" t="s">
        <v>99</v>
      </c>
      <c r="B14" s="5">
        <v>25</v>
      </c>
      <c r="C14" s="5">
        <v>35</v>
      </c>
      <c r="D14" s="26">
        <v>0.22</v>
      </c>
      <c r="E14" s="26">
        <v>0.34</v>
      </c>
      <c r="F14" s="26">
        <v>1.82</v>
      </c>
      <c r="G14" s="26">
        <v>2.7</v>
      </c>
      <c r="H14" s="26">
        <v>0.71</v>
      </c>
      <c r="I14" s="26">
        <v>1.06</v>
      </c>
      <c r="J14" s="26">
        <v>20.19</v>
      </c>
      <c r="K14" s="26">
        <v>30.28</v>
      </c>
      <c r="L14" s="26">
        <v>2.85</v>
      </c>
      <c r="M14" s="26">
        <v>4.27</v>
      </c>
      <c r="N14" s="2">
        <v>71</v>
      </c>
    </row>
    <row r="15" spans="1:14" ht="20.25" customHeight="1">
      <c r="A15" s="1" t="s">
        <v>21</v>
      </c>
      <c r="B15" s="54">
        <v>150</v>
      </c>
      <c r="C15" s="54">
        <v>200</v>
      </c>
      <c r="D15" s="26">
        <v>5.16</v>
      </c>
      <c r="E15" s="26">
        <v>6.88</v>
      </c>
      <c r="F15" s="26">
        <v>5.04</v>
      </c>
      <c r="G15" s="26">
        <v>6.72</v>
      </c>
      <c r="H15" s="26">
        <v>8.6</v>
      </c>
      <c r="I15" s="26">
        <v>11.47</v>
      </c>
      <c r="J15" s="26">
        <v>104.85</v>
      </c>
      <c r="K15" s="26">
        <v>139.8</v>
      </c>
      <c r="L15" s="26">
        <v>5.47</v>
      </c>
      <c r="M15" s="26">
        <v>7.29</v>
      </c>
      <c r="N15" s="2">
        <v>101</v>
      </c>
    </row>
    <row r="16" spans="1:14" ht="33" customHeight="1">
      <c r="A16" s="1" t="s">
        <v>89</v>
      </c>
      <c r="B16" s="39" t="s">
        <v>90</v>
      </c>
      <c r="C16" s="39" t="s">
        <v>91</v>
      </c>
      <c r="D16" s="26">
        <v>4.43</v>
      </c>
      <c r="E16" s="26">
        <v>5.91</v>
      </c>
      <c r="F16" s="26">
        <v>4.91</v>
      </c>
      <c r="G16" s="26">
        <v>6.54</v>
      </c>
      <c r="H16" s="26">
        <v>5.85</v>
      </c>
      <c r="I16" s="26">
        <v>7.8</v>
      </c>
      <c r="J16" s="26">
        <v>85.5</v>
      </c>
      <c r="K16" s="26">
        <v>114</v>
      </c>
      <c r="L16" s="26">
        <v>0.43</v>
      </c>
      <c r="M16" s="26">
        <v>0.57</v>
      </c>
      <c r="N16" s="2">
        <v>280</v>
      </c>
    </row>
    <row r="17" spans="1:14" s="6" customFormat="1" ht="17.25" customHeight="1">
      <c r="A17" s="1" t="s">
        <v>37</v>
      </c>
      <c r="B17" s="45">
        <v>120</v>
      </c>
      <c r="C17" s="45">
        <v>150</v>
      </c>
      <c r="D17" s="26">
        <v>3.84</v>
      </c>
      <c r="E17" s="26">
        <v>7.2</v>
      </c>
      <c r="F17" s="26">
        <v>0.549</v>
      </c>
      <c r="G17" s="26">
        <v>1.02</v>
      </c>
      <c r="H17" s="26">
        <v>20.76</v>
      </c>
      <c r="I17" s="26">
        <v>38.72</v>
      </c>
      <c r="J17" s="26">
        <v>103.4</v>
      </c>
      <c r="K17" s="26">
        <v>193.57</v>
      </c>
      <c r="L17" s="26"/>
      <c r="M17" s="26"/>
      <c r="N17" s="5">
        <v>309</v>
      </c>
    </row>
    <row r="18" spans="1:14" ht="15.75">
      <c r="A18" s="1" t="s">
        <v>22</v>
      </c>
      <c r="B18" s="2">
        <v>150</v>
      </c>
      <c r="C18" s="2">
        <v>200</v>
      </c>
      <c r="D18" s="58">
        <v>0.51</v>
      </c>
      <c r="E18" s="58">
        <v>0.68</v>
      </c>
      <c r="F18" s="58">
        <v>0.21</v>
      </c>
      <c r="G18" s="58">
        <v>0.28</v>
      </c>
      <c r="H18" s="58">
        <v>14.23</v>
      </c>
      <c r="I18" s="58">
        <v>18.97</v>
      </c>
      <c r="J18" s="58">
        <v>61</v>
      </c>
      <c r="K18" s="58">
        <v>81.33</v>
      </c>
      <c r="L18" s="58">
        <v>75</v>
      </c>
      <c r="M18" s="58">
        <v>100</v>
      </c>
      <c r="N18" s="2">
        <v>398</v>
      </c>
    </row>
    <row r="19" spans="1:14" ht="15.75">
      <c r="A19" s="1" t="s">
        <v>8</v>
      </c>
      <c r="B19" s="46">
        <v>28</v>
      </c>
      <c r="C19" s="46">
        <v>36</v>
      </c>
      <c r="D19" s="26">
        <v>1.98</v>
      </c>
      <c r="E19" s="26">
        <v>2.44</v>
      </c>
      <c r="F19" s="26">
        <v>0.36</v>
      </c>
      <c r="G19" s="26">
        <v>0.44</v>
      </c>
      <c r="H19" s="26">
        <v>10.02</v>
      </c>
      <c r="I19" s="26">
        <v>12.36</v>
      </c>
      <c r="J19" s="26">
        <v>52.2</v>
      </c>
      <c r="K19" s="26">
        <v>64.38</v>
      </c>
      <c r="L19" s="26"/>
      <c r="M19" s="26"/>
      <c r="N19" s="2"/>
    </row>
    <row r="20" spans="1:14" ht="15.75">
      <c r="A20" s="14" t="s">
        <v>5</v>
      </c>
      <c r="B20" s="25">
        <f>SUM(B14:B19)+30+70</f>
        <v>573</v>
      </c>
      <c r="C20" s="25">
        <f>SUM(C14:C19)+40+80</f>
        <v>741</v>
      </c>
      <c r="D20" s="26">
        <f aca="true" t="shared" si="2" ref="D20:M20">SUM(D14:D19)</f>
        <v>16.139999999999997</v>
      </c>
      <c r="E20" s="26">
        <f t="shared" si="2"/>
        <v>23.45</v>
      </c>
      <c r="F20" s="26">
        <f t="shared" si="2"/>
        <v>12.889</v>
      </c>
      <c r="G20" s="26">
        <f t="shared" si="2"/>
        <v>17.700000000000003</v>
      </c>
      <c r="H20" s="26">
        <f t="shared" si="2"/>
        <v>60.17</v>
      </c>
      <c r="I20" s="26">
        <f t="shared" si="2"/>
        <v>90.38</v>
      </c>
      <c r="J20" s="26">
        <f t="shared" si="2"/>
        <v>427.14</v>
      </c>
      <c r="K20" s="26">
        <f t="shared" si="2"/>
        <v>623.36</v>
      </c>
      <c r="L20" s="26">
        <f t="shared" si="2"/>
        <v>83.75</v>
      </c>
      <c r="M20" s="26">
        <f t="shared" si="2"/>
        <v>112.13</v>
      </c>
      <c r="N20" s="2"/>
    </row>
    <row r="21" spans="1:14" ht="18.75" customHeight="1">
      <c r="A21" s="16" t="s">
        <v>9</v>
      </c>
      <c r="B21" s="2"/>
      <c r="C21" s="2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2"/>
    </row>
    <row r="22" spans="1:14" ht="21" customHeight="1">
      <c r="A22" s="1" t="s">
        <v>80</v>
      </c>
      <c r="B22" s="2" t="s">
        <v>81</v>
      </c>
      <c r="C22" s="2" t="s">
        <v>82</v>
      </c>
      <c r="D22" s="58">
        <v>26.17</v>
      </c>
      <c r="E22" s="58">
        <v>32.71</v>
      </c>
      <c r="F22" s="58">
        <v>17.74</v>
      </c>
      <c r="G22" s="58">
        <v>22.17</v>
      </c>
      <c r="H22" s="58">
        <v>15.96</v>
      </c>
      <c r="I22" s="58">
        <v>19.95</v>
      </c>
      <c r="J22" s="58">
        <v>327.6</v>
      </c>
      <c r="K22" s="58">
        <v>409.5</v>
      </c>
      <c r="L22" s="58">
        <v>0.35</v>
      </c>
      <c r="M22" s="58">
        <v>0.44</v>
      </c>
      <c r="N22" s="2">
        <v>219</v>
      </c>
    </row>
    <row r="23" spans="1:14" s="6" customFormat="1" ht="34.5" customHeight="1">
      <c r="A23" s="40" t="s">
        <v>112</v>
      </c>
      <c r="B23" s="2">
        <v>180</v>
      </c>
      <c r="C23" s="2">
        <v>200</v>
      </c>
      <c r="D23" s="58">
        <v>5.22</v>
      </c>
      <c r="E23" s="58">
        <v>5.8</v>
      </c>
      <c r="F23" s="58">
        <v>4.5</v>
      </c>
      <c r="G23" s="58">
        <v>5</v>
      </c>
      <c r="H23" s="58">
        <v>7.56</v>
      </c>
      <c r="I23" s="58">
        <v>8.4</v>
      </c>
      <c r="J23" s="58">
        <v>91.8</v>
      </c>
      <c r="K23" s="58">
        <v>102</v>
      </c>
      <c r="L23" s="58">
        <v>0.54</v>
      </c>
      <c r="M23" s="58">
        <v>0.6</v>
      </c>
      <c r="N23" s="2">
        <v>338</v>
      </c>
    </row>
    <row r="24" spans="1:14" ht="15.75">
      <c r="A24" s="40" t="s">
        <v>72</v>
      </c>
      <c r="B24" s="20">
        <v>0</v>
      </c>
      <c r="C24" s="20">
        <v>35</v>
      </c>
      <c r="D24" s="26"/>
      <c r="E24" s="26">
        <v>0.24</v>
      </c>
      <c r="F24" s="26"/>
      <c r="G24" s="26">
        <v>0.03</v>
      </c>
      <c r="H24" s="26"/>
      <c r="I24" s="26">
        <v>23.94</v>
      </c>
      <c r="J24" s="26"/>
      <c r="K24" s="26">
        <v>97.5</v>
      </c>
      <c r="L24" s="26"/>
      <c r="M24" s="26"/>
      <c r="N24" s="2"/>
    </row>
    <row r="25" spans="1:14" ht="15.75">
      <c r="A25" s="40" t="s">
        <v>4</v>
      </c>
      <c r="B25" s="20">
        <v>27</v>
      </c>
      <c r="C25" s="20">
        <v>36</v>
      </c>
      <c r="D25" s="26">
        <v>2.05</v>
      </c>
      <c r="E25" s="26">
        <v>2.83</v>
      </c>
      <c r="F25" s="26">
        <v>0.26</v>
      </c>
      <c r="G25" s="26">
        <v>0.36</v>
      </c>
      <c r="H25" s="26">
        <v>8.68</v>
      </c>
      <c r="I25" s="26">
        <v>12.02</v>
      </c>
      <c r="J25" s="26">
        <v>61.1</v>
      </c>
      <c r="K25" s="26">
        <v>84.6</v>
      </c>
      <c r="L25" s="58"/>
      <c r="M25" s="58"/>
      <c r="N25" s="5"/>
    </row>
    <row r="26" spans="1:14" ht="15.75">
      <c r="A26" s="3" t="s">
        <v>5</v>
      </c>
      <c r="B26" s="25">
        <f>SUM(B23:B25)+130+20</f>
        <v>357</v>
      </c>
      <c r="C26" s="25">
        <f>SUM(C23:C25)+150+20</f>
        <v>441</v>
      </c>
      <c r="D26" s="58">
        <f aca="true" t="shared" si="3" ref="D26:M26">SUM(D22:D25)</f>
        <v>33.44</v>
      </c>
      <c r="E26" s="58">
        <f t="shared" si="3"/>
        <v>41.58</v>
      </c>
      <c r="F26" s="58">
        <f t="shared" si="3"/>
        <v>22.5</v>
      </c>
      <c r="G26" s="58">
        <f t="shared" si="3"/>
        <v>27.560000000000002</v>
      </c>
      <c r="H26" s="58">
        <f t="shared" si="3"/>
        <v>32.2</v>
      </c>
      <c r="I26" s="58">
        <f t="shared" si="3"/>
        <v>64.31</v>
      </c>
      <c r="J26" s="58">
        <f t="shared" si="3"/>
        <v>480.50000000000006</v>
      </c>
      <c r="K26" s="58">
        <f t="shared" si="3"/>
        <v>693.6</v>
      </c>
      <c r="L26" s="58">
        <f t="shared" si="3"/>
        <v>0.89</v>
      </c>
      <c r="M26" s="58">
        <f t="shared" si="3"/>
        <v>1.04</v>
      </c>
      <c r="N26" s="2"/>
    </row>
    <row r="27" spans="1:14" ht="15.75">
      <c r="A27" s="21" t="s">
        <v>46</v>
      </c>
      <c r="B27" s="2">
        <f>B9+B12+B20+B26</f>
        <v>1349</v>
      </c>
      <c r="C27" s="2">
        <f>C9+C12+C20+C26</f>
        <v>1694</v>
      </c>
      <c r="D27" s="58">
        <f>D26+9!D19+D12+D9</f>
        <v>68.24</v>
      </c>
      <c r="E27" s="58">
        <f>E26+9!E19+E12+E9</f>
        <v>84.73</v>
      </c>
      <c r="F27" s="58">
        <f>F26+9!F19+F12+F9</f>
        <v>65.905</v>
      </c>
      <c r="G27" s="58">
        <f>G26+9!G19+G12+G9</f>
        <v>79.73</v>
      </c>
      <c r="H27" s="58">
        <f>H26+9!H19+H12+H9</f>
        <v>158.39999999999998</v>
      </c>
      <c r="I27" s="58">
        <f>I26+9!I19+I12+I9</f>
        <v>220.37</v>
      </c>
      <c r="J27" s="58">
        <f>J9+J12+J20+J26</f>
        <v>1444.46</v>
      </c>
      <c r="K27" s="58">
        <f>K9+K12+K20+K26</f>
        <v>1953.9499999999998</v>
      </c>
      <c r="L27" s="58">
        <f>L26+9!L19+L12+L9</f>
        <v>42.33</v>
      </c>
      <c r="M27" s="58">
        <f>M26+9!M19+M12+M9</f>
        <v>51.42999999999999</v>
      </c>
      <c r="N27" s="2"/>
    </row>
    <row r="28" ht="16.5" customHeight="1"/>
    <row r="30" ht="18" customHeight="1"/>
  </sheetData>
  <sheetProtection/>
  <mergeCells count="8">
    <mergeCell ref="A1:A2"/>
    <mergeCell ref="B1:C2"/>
    <mergeCell ref="D1:E2"/>
    <mergeCell ref="F1:G2"/>
    <mergeCell ref="N1:N2"/>
    <mergeCell ref="H1:I2"/>
    <mergeCell ref="J1:K2"/>
    <mergeCell ref="L1:M2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P24" sqref="P24"/>
    </sheetView>
  </sheetViews>
  <sheetFormatPr defaultColWidth="9.140625" defaultRowHeight="15"/>
  <cols>
    <col min="1" max="1" width="27.7109375" style="0" customWidth="1"/>
    <col min="2" max="2" width="6.57421875" style="6" customWidth="1"/>
    <col min="3" max="3" width="6.421875" style="6" customWidth="1"/>
    <col min="4" max="7" width="5.57421875" style="49" customWidth="1"/>
    <col min="8" max="8" width="6.7109375" style="49" customWidth="1"/>
    <col min="9" max="9" width="7.28125" style="49" customWidth="1"/>
    <col min="10" max="10" width="8.7109375" style="49" customWidth="1"/>
    <col min="11" max="11" width="7.8515625" style="49" customWidth="1"/>
    <col min="12" max="12" width="6.8515625" style="49" customWidth="1"/>
    <col min="13" max="13" width="6.7109375" style="49" customWidth="1"/>
    <col min="14" max="14" width="9.28125" style="0" customWidth="1"/>
  </cols>
  <sheetData>
    <row r="1" spans="1:14" ht="15" customHeight="1">
      <c r="A1" s="75" t="s">
        <v>16</v>
      </c>
      <c r="B1" s="76" t="s">
        <v>0</v>
      </c>
      <c r="C1" s="76"/>
      <c r="D1" s="77" t="s">
        <v>10</v>
      </c>
      <c r="E1" s="77"/>
      <c r="F1" s="77" t="s">
        <v>11</v>
      </c>
      <c r="G1" s="77"/>
      <c r="H1" s="77" t="s">
        <v>12</v>
      </c>
      <c r="I1" s="77"/>
      <c r="J1" s="77" t="s">
        <v>13</v>
      </c>
      <c r="K1" s="77"/>
      <c r="L1" s="80" t="s">
        <v>14</v>
      </c>
      <c r="M1" s="81"/>
      <c r="N1" s="84" t="s">
        <v>15</v>
      </c>
    </row>
    <row r="2" spans="1:14" ht="40.5" customHeight="1">
      <c r="A2" s="75"/>
      <c r="B2" s="76"/>
      <c r="C2" s="76"/>
      <c r="D2" s="77"/>
      <c r="E2" s="77"/>
      <c r="F2" s="77"/>
      <c r="G2" s="77"/>
      <c r="H2" s="77"/>
      <c r="I2" s="77"/>
      <c r="J2" s="77"/>
      <c r="K2" s="77"/>
      <c r="L2" s="82"/>
      <c r="M2" s="83"/>
      <c r="N2" s="85"/>
    </row>
    <row r="3" spans="1:14" ht="15.75">
      <c r="A3" s="9" t="s">
        <v>1</v>
      </c>
      <c r="B3" s="50" t="s">
        <v>2</v>
      </c>
      <c r="C3" s="50" t="s">
        <v>3</v>
      </c>
      <c r="D3" s="48" t="s">
        <v>2</v>
      </c>
      <c r="E3" s="48" t="s">
        <v>3</v>
      </c>
      <c r="F3" s="48" t="s">
        <v>2</v>
      </c>
      <c r="G3" s="48" t="s">
        <v>3</v>
      </c>
      <c r="H3" s="48" t="s">
        <v>2</v>
      </c>
      <c r="I3" s="48" t="s">
        <v>3</v>
      </c>
      <c r="J3" s="48" t="s">
        <v>2</v>
      </c>
      <c r="K3" s="48" t="s">
        <v>3</v>
      </c>
      <c r="L3" s="48" t="s">
        <v>2</v>
      </c>
      <c r="M3" s="48" t="s">
        <v>3</v>
      </c>
      <c r="N3" s="2"/>
    </row>
    <row r="4" spans="1:14" ht="30" customHeight="1">
      <c r="A4" s="17" t="s">
        <v>47</v>
      </c>
      <c r="B4" s="20">
        <v>150</v>
      </c>
      <c r="C4" s="20">
        <v>200</v>
      </c>
      <c r="D4" s="26">
        <v>6.38</v>
      </c>
      <c r="E4" s="26">
        <v>8.5</v>
      </c>
      <c r="F4" s="26">
        <v>5.26</v>
      </c>
      <c r="G4" s="26">
        <v>7.01</v>
      </c>
      <c r="H4" s="26">
        <v>41.19</v>
      </c>
      <c r="I4" s="26">
        <v>54.93</v>
      </c>
      <c r="J4" s="26">
        <v>237.19</v>
      </c>
      <c r="K4" s="26">
        <v>316.25</v>
      </c>
      <c r="L4" s="26"/>
      <c r="M4" s="26"/>
      <c r="N4" s="2">
        <v>182</v>
      </c>
    </row>
    <row r="5" spans="1:14" ht="21" customHeight="1">
      <c r="A5" s="1" t="s">
        <v>17</v>
      </c>
      <c r="B5" s="2">
        <v>9</v>
      </c>
      <c r="C5" s="2">
        <v>13</v>
      </c>
      <c r="D5" s="26">
        <v>2.3</v>
      </c>
      <c r="E5" s="26">
        <v>3.45</v>
      </c>
      <c r="F5" s="26">
        <v>2.93</v>
      </c>
      <c r="G5" s="26">
        <v>4.4</v>
      </c>
      <c r="H5" s="26">
        <v>2.45</v>
      </c>
      <c r="I5" s="26">
        <v>3.53</v>
      </c>
      <c r="J5" s="26">
        <v>33</v>
      </c>
      <c r="K5" s="26">
        <v>51</v>
      </c>
      <c r="L5" s="26">
        <v>0.05</v>
      </c>
      <c r="M5" s="26">
        <v>0.9</v>
      </c>
      <c r="N5" s="2">
        <v>15</v>
      </c>
    </row>
    <row r="6" spans="1:14" ht="16.5" customHeight="1">
      <c r="A6" s="1" t="s">
        <v>4</v>
      </c>
      <c r="B6" s="30">
        <v>27</v>
      </c>
      <c r="C6" s="30">
        <v>36</v>
      </c>
      <c r="D6" s="26">
        <v>2.05</v>
      </c>
      <c r="E6" s="26">
        <v>2.68</v>
      </c>
      <c r="F6" s="26">
        <v>0.26</v>
      </c>
      <c r="G6" s="26">
        <v>0.34</v>
      </c>
      <c r="H6" s="26">
        <v>8.68</v>
      </c>
      <c r="I6" s="26">
        <v>11.35</v>
      </c>
      <c r="J6" s="26">
        <v>61.1</v>
      </c>
      <c r="K6" s="26">
        <v>79.9</v>
      </c>
      <c r="L6" s="26"/>
      <c r="M6" s="26"/>
      <c r="N6" s="2"/>
    </row>
    <row r="7" spans="1:14" ht="16.5" customHeight="1">
      <c r="A7" s="40" t="s">
        <v>86</v>
      </c>
      <c r="B7" s="20">
        <v>150</v>
      </c>
      <c r="C7" s="20">
        <v>200</v>
      </c>
      <c r="D7" s="2">
        <v>0.2</v>
      </c>
      <c r="E7" s="2">
        <v>0.3</v>
      </c>
      <c r="F7" s="2">
        <v>0</v>
      </c>
      <c r="G7" s="2">
        <v>0</v>
      </c>
      <c r="H7" s="2">
        <v>10.8</v>
      </c>
      <c r="I7" s="2">
        <v>15.2</v>
      </c>
      <c r="J7" s="2">
        <v>45</v>
      </c>
      <c r="K7" s="2">
        <v>60</v>
      </c>
      <c r="L7" s="2">
        <v>12.4</v>
      </c>
      <c r="M7" s="2">
        <v>13.9</v>
      </c>
      <c r="N7" s="55">
        <v>377</v>
      </c>
    </row>
    <row r="8" spans="1:14" ht="15.75">
      <c r="A8" s="14" t="s">
        <v>5</v>
      </c>
      <c r="B8" s="7">
        <f aca="true" t="shared" si="0" ref="B8:M8">SUM(B4:B7)</f>
        <v>336</v>
      </c>
      <c r="C8" s="7">
        <f t="shared" si="0"/>
        <v>449</v>
      </c>
      <c r="D8" s="26">
        <f t="shared" si="0"/>
        <v>10.93</v>
      </c>
      <c r="E8" s="26">
        <f t="shared" si="0"/>
        <v>14.93</v>
      </c>
      <c r="F8" s="26">
        <f t="shared" si="0"/>
        <v>8.45</v>
      </c>
      <c r="G8" s="26">
        <f t="shared" si="0"/>
        <v>11.75</v>
      </c>
      <c r="H8" s="26">
        <f t="shared" si="0"/>
        <v>63.120000000000005</v>
      </c>
      <c r="I8" s="26">
        <f t="shared" si="0"/>
        <v>85.01</v>
      </c>
      <c r="J8" s="26">
        <f t="shared" si="0"/>
        <v>376.29</v>
      </c>
      <c r="K8" s="26">
        <f t="shared" si="0"/>
        <v>507.15</v>
      </c>
      <c r="L8" s="26">
        <f t="shared" si="0"/>
        <v>12.450000000000001</v>
      </c>
      <c r="M8" s="26">
        <f t="shared" si="0"/>
        <v>14.8</v>
      </c>
      <c r="N8" s="2"/>
    </row>
    <row r="9" spans="1:14" ht="15.75">
      <c r="A9" s="9" t="s">
        <v>6</v>
      </c>
      <c r="B9" s="5"/>
      <c r="C9" s="5"/>
      <c r="D9" s="26"/>
      <c r="E9" s="26"/>
      <c r="F9" s="26"/>
      <c r="G9" s="26"/>
      <c r="H9" s="26"/>
      <c r="I9" s="26"/>
      <c r="J9" s="26"/>
      <c r="K9" s="26"/>
      <c r="L9" s="26"/>
      <c r="M9" s="26"/>
      <c r="N9" s="2"/>
    </row>
    <row r="10" spans="1:15" s="6" customFormat="1" ht="20.25" customHeight="1">
      <c r="A10" s="1" t="s">
        <v>35</v>
      </c>
      <c r="B10" s="32">
        <v>80</v>
      </c>
      <c r="C10" s="32">
        <v>80</v>
      </c>
      <c r="D10" s="26">
        <v>0.4</v>
      </c>
      <c r="E10" s="26">
        <v>0.4</v>
      </c>
      <c r="F10" s="26">
        <v>0.4</v>
      </c>
      <c r="G10" s="26">
        <v>0.4</v>
      </c>
      <c r="H10" s="26">
        <v>9.8</v>
      </c>
      <c r="I10" s="26">
        <v>9.8</v>
      </c>
      <c r="J10" s="26">
        <v>47</v>
      </c>
      <c r="K10" s="26">
        <v>47</v>
      </c>
      <c r="L10" s="26">
        <v>10</v>
      </c>
      <c r="M10" s="26">
        <v>10</v>
      </c>
      <c r="N10" s="5">
        <v>338</v>
      </c>
      <c r="O10" s="49"/>
    </row>
    <row r="11" spans="1:14" s="6" customFormat="1" ht="20.25" customHeight="1">
      <c r="A11" s="14" t="s">
        <v>5</v>
      </c>
      <c r="B11" s="25">
        <f>SUM(B10:B10)</f>
        <v>80</v>
      </c>
      <c r="C11" s="25">
        <f>SUM(C10:C10)</f>
        <v>80</v>
      </c>
      <c r="D11" s="26">
        <f aca="true" t="shared" si="1" ref="D11:M11">SUM(D10)</f>
        <v>0.4</v>
      </c>
      <c r="E11" s="26">
        <f t="shared" si="1"/>
        <v>0.4</v>
      </c>
      <c r="F11" s="26">
        <f t="shared" si="1"/>
        <v>0.4</v>
      </c>
      <c r="G11" s="26">
        <f t="shared" si="1"/>
        <v>0.4</v>
      </c>
      <c r="H11" s="26">
        <f t="shared" si="1"/>
        <v>9.8</v>
      </c>
      <c r="I11" s="26">
        <f t="shared" si="1"/>
        <v>9.8</v>
      </c>
      <c r="J11" s="26">
        <f t="shared" si="1"/>
        <v>47</v>
      </c>
      <c r="K11" s="26">
        <f t="shared" si="1"/>
        <v>47</v>
      </c>
      <c r="L11" s="26">
        <f t="shared" si="1"/>
        <v>10</v>
      </c>
      <c r="M11" s="26">
        <f t="shared" si="1"/>
        <v>10</v>
      </c>
      <c r="N11" s="5"/>
    </row>
    <row r="12" spans="1:14" ht="15.75">
      <c r="A12" s="13" t="s">
        <v>7</v>
      </c>
      <c r="B12" s="5"/>
      <c r="C12" s="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"/>
    </row>
    <row r="13" spans="1:14" ht="15.75">
      <c r="A13" s="23" t="s">
        <v>48</v>
      </c>
      <c r="B13" s="5">
        <v>40</v>
      </c>
      <c r="C13" s="5">
        <v>60</v>
      </c>
      <c r="D13" s="26">
        <v>0.32</v>
      </c>
      <c r="E13" s="26">
        <v>0.54</v>
      </c>
      <c r="F13" s="26">
        <v>1.65</v>
      </c>
      <c r="G13" s="26">
        <v>2.82</v>
      </c>
      <c r="H13" s="26">
        <v>2.07</v>
      </c>
      <c r="I13" s="26">
        <v>3.55</v>
      </c>
      <c r="J13" s="26">
        <v>24.36</v>
      </c>
      <c r="K13" s="26">
        <v>41.76</v>
      </c>
      <c r="L13" s="26">
        <v>1.93</v>
      </c>
      <c r="M13" s="26">
        <v>3.31</v>
      </c>
      <c r="N13" s="2">
        <v>53</v>
      </c>
    </row>
    <row r="14" spans="1:14" ht="31.5" customHeight="1">
      <c r="A14" s="1" t="s">
        <v>100</v>
      </c>
      <c r="B14" s="5" t="s">
        <v>135</v>
      </c>
      <c r="C14" s="5" t="s">
        <v>136</v>
      </c>
      <c r="D14" s="26">
        <v>0.97</v>
      </c>
      <c r="E14" s="26">
        <v>1.3</v>
      </c>
      <c r="F14" s="26">
        <v>2.91</v>
      </c>
      <c r="G14" s="26">
        <v>3.89</v>
      </c>
      <c r="H14" s="26">
        <v>6.22</v>
      </c>
      <c r="I14" s="26">
        <v>8.29</v>
      </c>
      <c r="J14" s="26">
        <v>54.9</v>
      </c>
      <c r="K14" s="26">
        <v>73.2</v>
      </c>
      <c r="L14" s="26">
        <v>4.97</v>
      </c>
      <c r="M14" s="26">
        <v>6.63</v>
      </c>
      <c r="N14" s="2">
        <v>82</v>
      </c>
    </row>
    <row r="15" spans="1:14" ht="18.75" customHeight="1">
      <c r="A15" s="3" t="s">
        <v>83</v>
      </c>
      <c r="B15" s="54">
        <v>60</v>
      </c>
      <c r="C15" s="54">
        <v>80</v>
      </c>
      <c r="D15" s="26">
        <v>11.56</v>
      </c>
      <c r="E15" s="26">
        <v>13.21</v>
      </c>
      <c r="F15" s="26">
        <v>12.42</v>
      </c>
      <c r="G15" s="26">
        <v>14.19</v>
      </c>
      <c r="H15" s="26">
        <v>2.14</v>
      </c>
      <c r="I15" s="26">
        <v>2.45</v>
      </c>
      <c r="J15" s="26">
        <v>166.25</v>
      </c>
      <c r="K15" s="26">
        <v>190</v>
      </c>
      <c r="L15" s="26">
        <v>0.03</v>
      </c>
      <c r="M15" s="26">
        <v>0.03</v>
      </c>
      <c r="N15" s="33">
        <v>294</v>
      </c>
    </row>
    <row r="16" spans="1:14" ht="18" customHeight="1">
      <c r="A16" s="1" t="s">
        <v>101</v>
      </c>
      <c r="B16" s="5">
        <v>150</v>
      </c>
      <c r="C16" s="5">
        <v>150</v>
      </c>
      <c r="D16" s="26">
        <v>3.06</v>
      </c>
      <c r="E16" s="26">
        <v>3.06</v>
      </c>
      <c r="F16" s="26">
        <v>4.8</v>
      </c>
      <c r="G16" s="26">
        <v>4.8</v>
      </c>
      <c r="H16" s="26">
        <v>20.44</v>
      </c>
      <c r="I16" s="26">
        <v>20.44</v>
      </c>
      <c r="J16" s="26">
        <v>137.5</v>
      </c>
      <c r="K16" s="26">
        <v>137.5</v>
      </c>
      <c r="L16" s="26">
        <v>18.61</v>
      </c>
      <c r="M16" s="26">
        <v>18.61</v>
      </c>
      <c r="N16" s="55">
        <v>310</v>
      </c>
    </row>
    <row r="17" spans="1:14" ht="15.75" customHeight="1">
      <c r="A17" s="40" t="s">
        <v>98</v>
      </c>
      <c r="B17" s="5">
        <v>150</v>
      </c>
      <c r="C17" s="5">
        <v>200</v>
      </c>
      <c r="D17" s="26">
        <v>0.33</v>
      </c>
      <c r="E17" s="26">
        <v>0.44</v>
      </c>
      <c r="F17" s="26">
        <v>0.015</v>
      </c>
      <c r="G17" s="26">
        <v>0.02</v>
      </c>
      <c r="H17" s="26">
        <v>20.82</v>
      </c>
      <c r="I17" s="26">
        <v>27.76</v>
      </c>
      <c r="J17" s="26">
        <v>84.75</v>
      </c>
      <c r="K17" s="26">
        <v>113</v>
      </c>
      <c r="L17" s="26">
        <v>0.3</v>
      </c>
      <c r="M17" s="26">
        <v>0.4</v>
      </c>
      <c r="N17" s="2">
        <v>348</v>
      </c>
    </row>
    <row r="18" spans="1:14" ht="15.75">
      <c r="A18" s="1" t="s">
        <v>8</v>
      </c>
      <c r="B18" s="41">
        <v>28</v>
      </c>
      <c r="C18" s="41">
        <v>36</v>
      </c>
      <c r="D18" s="26">
        <v>1.98</v>
      </c>
      <c r="E18" s="26">
        <v>2.44</v>
      </c>
      <c r="F18" s="26">
        <v>0.36</v>
      </c>
      <c r="G18" s="26">
        <v>0.44</v>
      </c>
      <c r="H18" s="26">
        <v>10.02</v>
      </c>
      <c r="I18" s="26">
        <v>12.36</v>
      </c>
      <c r="J18" s="26">
        <v>52.2</v>
      </c>
      <c r="K18" s="26">
        <v>64.38</v>
      </c>
      <c r="L18" s="26"/>
      <c r="M18" s="26"/>
      <c r="N18" s="2"/>
    </row>
    <row r="19" spans="1:14" ht="15.75">
      <c r="A19" s="14" t="s">
        <v>5</v>
      </c>
      <c r="B19" s="7">
        <f aca="true" t="shared" si="2" ref="B19:M19">SUM(B13:B18)</f>
        <v>428</v>
      </c>
      <c r="C19" s="7">
        <f t="shared" si="2"/>
        <v>526</v>
      </c>
      <c r="D19" s="26">
        <f t="shared" si="2"/>
        <v>18.220000000000002</v>
      </c>
      <c r="E19" s="26">
        <f t="shared" si="2"/>
        <v>20.990000000000002</v>
      </c>
      <c r="F19" s="26">
        <f t="shared" si="2"/>
        <v>22.155</v>
      </c>
      <c r="G19" s="26">
        <f t="shared" si="2"/>
        <v>26.16</v>
      </c>
      <c r="H19" s="26">
        <f t="shared" si="2"/>
        <v>61.709999999999994</v>
      </c>
      <c r="I19" s="26">
        <f t="shared" si="2"/>
        <v>74.85000000000001</v>
      </c>
      <c r="J19" s="26">
        <f t="shared" si="2"/>
        <v>519.96</v>
      </c>
      <c r="K19" s="26">
        <f t="shared" si="2"/>
        <v>619.84</v>
      </c>
      <c r="L19" s="26">
        <f t="shared" si="2"/>
        <v>25.84</v>
      </c>
      <c r="M19" s="26">
        <f t="shared" si="2"/>
        <v>28.979999999999997</v>
      </c>
      <c r="N19" s="2"/>
    </row>
    <row r="20" spans="1:14" s="6" customFormat="1" ht="21" customHeight="1">
      <c r="A20" s="16" t="s">
        <v>9</v>
      </c>
      <c r="B20" s="5"/>
      <c r="C20" s="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"/>
    </row>
    <row r="21" spans="1:14" ht="31.5">
      <c r="A21" s="69" t="s">
        <v>118</v>
      </c>
      <c r="B21" s="5" t="s">
        <v>119</v>
      </c>
      <c r="C21" s="5" t="s">
        <v>120</v>
      </c>
      <c r="D21" s="26">
        <v>1.76</v>
      </c>
      <c r="E21" s="26">
        <v>2.03</v>
      </c>
      <c r="F21" s="26">
        <v>8.01</v>
      </c>
      <c r="G21" s="26">
        <v>9.25</v>
      </c>
      <c r="H21" s="26">
        <v>10</v>
      </c>
      <c r="I21" s="26">
        <v>11.54</v>
      </c>
      <c r="J21" s="26">
        <v>119.08</v>
      </c>
      <c r="K21" s="26">
        <v>137.4</v>
      </c>
      <c r="L21" s="26">
        <v>17.23</v>
      </c>
      <c r="M21" s="26">
        <v>19.88</v>
      </c>
      <c r="N21" s="2">
        <v>67</v>
      </c>
    </row>
    <row r="22" spans="1:14" ht="15.75">
      <c r="A22" s="3" t="s">
        <v>85</v>
      </c>
      <c r="B22" s="5">
        <v>80</v>
      </c>
      <c r="C22" s="5">
        <v>80</v>
      </c>
      <c r="D22" s="26">
        <v>6.18</v>
      </c>
      <c r="E22" s="26">
        <v>6.18</v>
      </c>
      <c r="F22" s="26">
        <v>10.64</v>
      </c>
      <c r="G22" s="26">
        <v>10.64</v>
      </c>
      <c r="H22" s="26">
        <v>45.83</v>
      </c>
      <c r="I22" s="26">
        <v>45.83</v>
      </c>
      <c r="J22" s="26">
        <v>304.3</v>
      </c>
      <c r="K22" s="26">
        <v>304.3</v>
      </c>
      <c r="L22" s="26">
        <v>0.28</v>
      </c>
      <c r="M22" s="26">
        <v>0.28</v>
      </c>
      <c r="N22" s="33">
        <v>406</v>
      </c>
    </row>
    <row r="23" spans="1:14" ht="15.75">
      <c r="A23" s="35" t="s">
        <v>108</v>
      </c>
      <c r="B23" s="20">
        <v>180</v>
      </c>
      <c r="C23" s="20">
        <v>180</v>
      </c>
      <c r="D23" s="26">
        <v>1</v>
      </c>
      <c r="E23" s="26">
        <v>1</v>
      </c>
      <c r="F23" s="26">
        <v>0</v>
      </c>
      <c r="G23" s="26">
        <v>0</v>
      </c>
      <c r="H23" s="26">
        <v>20</v>
      </c>
      <c r="I23" s="26">
        <v>20</v>
      </c>
      <c r="J23" s="26">
        <v>84.8</v>
      </c>
      <c r="K23" s="26">
        <v>84.8</v>
      </c>
      <c r="L23" s="26">
        <v>4</v>
      </c>
      <c r="M23" s="26">
        <v>4</v>
      </c>
      <c r="N23" s="5">
        <v>389</v>
      </c>
    </row>
    <row r="24" spans="1:14" ht="16.5" customHeight="1">
      <c r="A24" s="1" t="s">
        <v>4</v>
      </c>
      <c r="B24" s="30">
        <v>27</v>
      </c>
      <c r="C24" s="30">
        <v>36</v>
      </c>
      <c r="D24" s="26">
        <v>2.05</v>
      </c>
      <c r="E24" s="26">
        <v>2.68</v>
      </c>
      <c r="F24" s="26">
        <v>0.26</v>
      </c>
      <c r="G24" s="26">
        <v>0.34</v>
      </c>
      <c r="H24" s="26">
        <v>8.68</v>
      </c>
      <c r="I24" s="26">
        <v>11.35</v>
      </c>
      <c r="J24" s="26">
        <v>61.1</v>
      </c>
      <c r="K24" s="26">
        <v>79.9</v>
      </c>
      <c r="L24" s="26"/>
      <c r="M24" s="26"/>
      <c r="N24" s="2"/>
    </row>
    <row r="25" spans="1:14" ht="15.75">
      <c r="A25" s="14" t="s">
        <v>5</v>
      </c>
      <c r="B25" s="7">
        <f aca="true" t="shared" si="3" ref="B25:M25">SUM(B21:B24)</f>
        <v>287</v>
      </c>
      <c r="C25" s="7">
        <f t="shared" si="3"/>
        <v>296</v>
      </c>
      <c r="D25" s="26">
        <f t="shared" si="3"/>
        <v>10.989999999999998</v>
      </c>
      <c r="E25" s="26">
        <f t="shared" si="3"/>
        <v>11.889999999999999</v>
      </c>
      <c r="F25" s="26">
        <f t="shared" si="3"/>
        <v>18.91</v>
      </c>
      <c r="G25" s="26">
        <f t="shared" si="3"/>
        <v>20.23</v>
      </c>
      <c r="H25" s="26">
        <f t="shared" si="3"/>
        <v>84.50999999999999</v>
      </c>
      <c r="I25" s="26">
        <f t="shared" si="3"/>
        <v>88.72</v>
      </c>
      <c r="J25" s="26">
        <f t="shared" si="3"/>
        <v>569.28</v>
      </c>
      <c r="K25" s="26">
        <f t="shared" si="3"/>
        <v>606.4</v>
      </c>
      <c r="L25" s="26">
        <f t="shared" si="3"/>
        <v>21.51</v>
      </c>
      <c r="M25" s="26">
        <f t="shared" si="3"/>
        <v>24.16</v>
      </c>
      <c r="N25" s="2"/>
    </row>
    <row r="26" spans="1:14" ht="15.75">
      <c r="A26" s="21" t="s">
        <v>50</v>
      </c>
      <c r="B26" s="7">
        <f>B8+B11+B19+B25</f>
        <v>1131</v>
      </c>
      <c r="C26" s="7">
        <f>C8+C11+C19+C25</f>
        <v>1351</v>
      </c>
      <c r="D26" s="26">
        <f aca="true" t="shared" si="4" ref="D26:M26">D25+D19+D11+D8</f>
        <v>40.54</v>
      </c>
      <c r="E26" s="26">
        <f t="shared" si="4"/>
        <v>48.21</v>
      </c>
      <c r="F26" s="26">
        <f t="shared" si="4"/>
        <v>49.91499999999999</v>
      </c>
      <c r="G26" s="26">
        <f t="shared" si="4"/>
        <v>58.54</v>
      </c>
      <c r="H26" s="26">
        <f t="shared" si="4"/>
        <v>219.14</v>
      </c>
      <c r="I26" s="26">
        <f t="shared" si="4"/>
        <v>258.38</v>
      </c>
      <c r="J26" s="26">
        <f t="shared" si="4"/>
        <v>1512.53</v>
      </c>
      <c r="K26" s="26">
        <f t="shared" si="4"/>
        <v>1780.3899999999999</v>
      </c>
      <c r="L26" s="26">
        <f t="shared" si="4"/>
        <v>69.8</v>
      </c>
      <c r="M26" s="26">
        <f t="shared" si="4"/>
        <v>77.94</v>
      </c>
      <c r="N26" s="2"/>
    </row>
    <row r="27" spans="6:13" ht="15">
      <c r="F27" s="56"/>
      <c r="G27" s="56"/>
      <c r="H27" s="56"/>
      <c r="I27" s="56"/>
      <c r="J27" s="56"/>
      <c r="K27" s="56"/>
      <c r="L27" s="56"/>
      <c r="M27" s="56"/>
    </row>
  </sheetData>
  <sheetProtection/>
  <mergeCells count="8">
    <mergeCell ref="A1:A2"/>
    <mergeCell ref="B1:C2"/>
    <mergeCell ref="D1:E2"/>
    <mergeCell ref="F1:G2"/>
    <mergeCell ref="N1:N2"/>
    <mergeCell ref="H1:I2"/>
    <mergeCell ref="J1:K2"/>
    <mergeCell ref="L1:M2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9">
      <selection activeCell="Q22" sqref="Q22"/>
    </sheetView>
  </sheetViews>
  <sheetFormatPr defaultColWidth="9.140625" defaultRowHeight="15"/>
  <cols>
    <col min="1" max="1" width="27.7109375" style="0" customWidth="1"/>
    <col min="4" max="7" width="5.57421875" style="49" customWidth="1"/>
    <col min="8" max="8" width="7.140625" style="49" customWidth="1"/>
    <col min="9" max="9" width="8.57421875" style="49" customWidth="1"/>
    <col min="10" max="10" width="8.8515625" style="49" customWidth="1"/>
    <col min="11" max="11" width="8.00390625" style="49" customWidth="1"/>
    <col min="12" max="13" width="5.57421875" style="49" customWidth="1"/>
    <col min="14" max="14" width="9.28125" style="0" customWidth="1"/>
  </cols>
  <sheetData>
    <row r="1" spans="1:14" ht="15" customHeight="1">
      <c r="A1" s="75" t="s">
        <v>16</v>
      </c>
      <c r="B1" s="90" t="s">
        <v>0</v>
      </c>
      <c r="C1" s="90"/>
      <c r="D1" s="77" t="s">
        <v>10</v>
      </c>
      <c r="E1" s="77"/>
      <c r="F1" s="77" t="s">
        <v>11</v>
      </c>
      <c r="G1" s="77"/>
      <c r="H1" s="77" t="s">
        <v>12</v>
      </c>
      <c r="I1" s="77"/>
      <c r="J1" s="77" t="s">
        <v>13</v>
      </c>
      <c r="K1" s="77"/>
      <c r="L1" s="80" t="s">
        <v>14</v>
      </c>
      <c r="M1" s="81"/>
      <c r="N1" s="84" t="s">
        <v>15</v>
      </c>
    </row>
    <row r="2" spans="1:14" ht="40.5" customHeight="1">
      <c r="A2" s="75"/>
      <c r="B2" s="90"/>
      <c r="C2" s="90"/>
      <c r="D2" s="77"/>
      <c r="E2" s="77"/>
      <c r="F2" s="77"/>
      <c r="G2" s="77"/>
      <c r="H2" s="77"/>
      <c r="I2" s="77"/>
      <c r="J2" s="77"/>
      <c r="K2" s="77"/>
      <c r="L2" s="82"/>
      <c r="M2" s="83"/>
      <c r="N2" s="85"/>
    </row>
    <row r="3" spans="1:14" ht="15.75">
      <c r="A3" s="9" t="s">
        <v>1</v>
      </c>
      <c r="B3" s="37" t="s">
        <v>2</v>
      </c>
      <c r="C3" s="38" t="s">
        <v>3</v>
      </c>
      <c r="D3" s="48" t="s">
        <v>2</v>
      </c>
      <c r="E3" s="48" t="s">
        <v>3</v>
      </c>
      <c r="F3" s="48" t="s">
        <v>2</v>
      </c>
      <c r="G3" s="48" t="s">
        <v>3</v>
      </c>
      <c r="H3" s="48" t="s">
        <v>2</v>
      </c>
      <c r="I3" s="48" t="s">
        <v>3</v>
      </c>
      <c r="J3" s="48" t="s">
        <v>2</v>
      </c>
      <c r="K3" s="48" t="s">
        <v>3</v>
      </c>
      <c r="L3" s="48" t="s">
        <v>2</v>
      </c>
      <c r="M3" s="48" t="s">
        <v>3</v>
      </c>
      <c r="N3" s="2"/>
    </row>
    <row r="4" spans="1:14" ht="30" customHeight="1">
      <c r="A4" s="1" t="s">
        <v>51</v>
      </c>
      <c r="B4" s="28">
        <v>150</v>
      </c>
      <c r="C4" s="28">
        <v>200</v>
      </c>
      <c r="D4" s="26">
        <v>3.49</v>
      </c>
      <c r="E4" s="26">
        <v>4.65</v>
      </c>
      <c r="F4" s="26">
        <v>3.9</v>
      </c>
      <c r="G4" s="26">
        <v>5.2</v>
      </c>
      <c r="H4" s="26">
        <v>40.88</v>
      </c>
      <c r="I4" s="26">
        <v>54.51</v>
      </c>
      <c r="J4" s="26">
        <v>212.81</v>
      </c>
      <c r="K4" s="26">
        <v>283.75</v>
      </c>
      <c r="L4" s="26"/>
      <c r="M4" s="26"/>
      <c r="N4" s="2">
        <v>182</v>
      </c>
    </row>
    <row r="5" spans="1:14" ht="18.75" customHeight="1">
      <c r="A5" s="1" t="s">
        <v>18</v>
      </c>
      <c r="B5" s="24">
        <v>7</v>
      </c>
      <c r="C5" s="24">
        <v>7</v>
      </c>
      <c r="D5" s="26">
        <v>0.04</v>
      </c>
      <c r="E5" s="26">
        <v>0.04</v>
      </c>
      <c r="F5" s="26">
        <v>3.62</v>
      </c>
      <c r="G5" s="26">
        <v>3.62</v>
      </c>
      <c r="H5" s="26">
        <v>0.06</v>
      </c>
      <c r="I5" s="26">
        <v>0.06</v>
      </c>
      <c r="J5" s="26">
        <v>33</v>
      </c>
      <c r="K5" s="26">
        <v>33</v>
      </c>
      <c r="L5" s="26"/>
      <c r="M5" s="26"/>
      <c r="N5" s="5">
        <v>14</v>
      </c>
    </row>
    <row r="6" spans="1:14" ht="18.75" customHeight="1">
      <c r="A6" s="1" t="s">
        <v>4</v>
      </c>
      <c r="B6" s="30">
        <v>27</v>
      </c>
      <c r="C6" s="29">
        <v>36</v>
      </c>
      <c r="D6" s="26">
        <v>2.05</v>
      </c>
      <c r="E6" s="26">
        <v>2.68</v>
      </c>
      <c r="F6" s="26">
        <v>0.26</v>
      </c>
      <c r="G6" s="26">
        <v>0.34</v>
      </c>
      <c r="H6" s="26">
        <v>8.68</v>
      </c>
      <c r="I6" s="26">
        <v>11.35</v>
      </c>
      <c r="J6" s="26">
        <v>61.1</v>
      </c>
      <c r="K6" s="26">
        <v>79.9</v>
      </c>
      <c r="L6" s="26"/>
      <c r="M6" s="26"/>
      <c r="N6" s="2"/>
    </row>
    <row r="7" spans="1:14" ht="16.5" customHeight="1">
      <c r="A7" s="1" t="s">
        <v>19</v>
      </c>
      <c r="B7" s="29">
        <v>150</v>
      </c>
      <c r="C7" s="29">
        <v>200</v>
      </c>
      <c r="D7" s="60">
        <v>3.15</v>
      </c>
      <c r="E7" s="60">
        <v>4.2</v>
      </c>
      <c r="F7" s="60">
        <v>2.72</v>
      </c>
      <c r="G7" s="60">
        <v>3.63</v>
      </c>
      <c r="H7" s="60">
        <v>12.96</v>
      </c>
      <c r="I7" s="60">
        <v>17.28</v>
      </c>
      <c r="J7" s="60">
        <v>89</v>
      </c>
      <c r="K7" s="60">
        <v>118.67</v>
      </c>
      <c r="L7" s="60">
        <v>1.2</v>
      </c>
      <c r="M7" s="60">
        <v>1.6</v>
      </c>
      <c r="N7" s="2">
        <v>382</v>
      </c>
    </row>
    <row r="8" spans="1:14" ht="15.75">
      <c r="A8" s="14" t="s">
        <v>5</v>
      </c>
      <c r="B8" s="25">
        <f>SUM(B4:B7)</f>
        <v>334</v>
      </c>
      <c r="C8" s="25">
        <f>SUM(C4:C7)</f>
        <v>443</v>
      </c>
      <c r="D8" s="27">
        <f aca="true" t="shared" si="0" ref="D8:M8">SUM(D4:D7)</f>
        <v>8.73</v>
      </c>
      <c r="E8" s="27">
        <f t="shared" si="0"/>
        <v>11.57</v>
      </c>
      <c r="F8" s="27">
        <f t="shared" si="0"/>
        <v>10.5</v>
      </c>
      <c r="G8" s="27">
        <f t="shared" si="0"/>
        <v>12.79</v>
      </c>
      <c r="H8" s="27">
        <f t="shared" si="0"/>
        <v>62.580000000000005</v>
      </c>
      <c r="I8" s="27">
        <f t="shared" si="0"/>
        <v>83.2</v>
      </c>
      <c r="J8" s="27">
        <f t="shared" si="0"/>
        <v>395.91</v>
      </c>
      <c r="K8" s="27">
        <f t="shared" si="0"/>
        <v>515.3199999999999</v>
      </c>
      <c r="L8" s="27">
        <f t="shared" si="0"/>
        <v>1.2</v>
      </c>
      <c r="M8" s="27">
        <f t="shared" si="0"/>
        <v>1.6</v>
      </c>
      <c r="N8" s="2"/>
    </row>
    <row r="9" spans="1:14" ht="15.75">
      <c r="A9" s="9" t="s">
        <v>6</v>
      </c>
      <c r="B9" s="2"/>
      <c r="C9" s="2"/>
      <c r="D9" s="26"/>
      <c r="E9" s="26"/>
      <c r="F9" s="26"/>
      <c r="G9" s="26"/>
      <c r="H9" s="26"/>
      <c r="I9" s="26"/>
      <c r="J9" s="26"/>
      <c r="K9" s="26"/>
      <c r="L9" s="26"/>
      <c r="M9" s="26"/>
      <c r="N9" s="2"/>
    </row>
    <row r="10" spans="1:15" s="6" customFormat="1" ht="20.25" customHeight="1">
      <c r="A10" s="1" t="s">
        <v>69</v>
      </c>
      <c r="B10" s="32">
        <v>80</v>
      </c>
      <c r="C10" s="32">
        <v>80</v>
      </c>
      <c r="D10" s="26">
        <v>0.4</v>
      </c>
      <c r="E10" s="26">
        <v>0.4</v>
      </c>
      <c r="F10" s="26">
        <v>0.3</v>
      </c>
      <c r="G10" s="26">
        <v>0.3</v>
      </c>
      <c r="H10" s="26">
        <v>10.3</v>
      </c>
      <c r="I10" s="26">
        <v>10.3</v>
      </c>
      <c r="J10" s="26">
        <v>47</v>
      </c>
      <c r="K10" s="26">
        <v>47</v>
      </c>
      <c r="L10" s="26">
        <v>5</v>
      </c>
      <c r="M10" s="26">
        <v>5</v>
      </c>
      <c r="N10" s="5">
        <v>338</v>
      </c>
      <c r="O10" s="49"/>
    </row>
    <row r="11" spans="1:14" ht="15.75">
      <c r="A11" s="14" t="s">
        <v>5</v>
      </c>
      <c r="B11" s="52">
        <f>SUM(B9:B10)</f>
        <v>80</v>
      </c>
      <c r="C11" s="52">
        <f>SUM(C9:C10)</f>
        <v>80</v>
      </c>
      <c r="D11" s="26">
        <f aca="true" t="shared" si="1" ref="D11:M11">SUM(D10)</f>
        <v>0.4</v>
      </c>
      <c r="E11" s="26">
        <f t="shared" si="1"/>
        <v>0.4</v>
      </c>
      <c r="F11" s="26">
        <f t="shared" si="1"/>
        <v>0.3</v>
      </c>
      <c r="G11" s="26">
        <f t="shared" si="1"/>
        <v>0.3</v>
      </c>
      <c r="H11" s="26">
        <f t="shared" si="1"/>
        <v>10.3</v>
      </c>
      <c r="I11" s="26">
        <f t="shared" si="1"/>
        <v>10.3</v>
      </c>
      <c r="J11" s="26">
        <f t="shared" si="1"/>
        <v>47</v>
      </c>
      <c r="K11" s="26">
        <f t="shared" si="1"/>
        <v>47</v>
      </c>
      <c r="L11" s="26">
        <f t="shared" si="1"/>
        <v>5</v>
      </c>
      <c r="M11" s="26">
        <f t="shared" si="1"/>
        <v>5</v>
      </c>
      <c r="N11" s="5"/>
    </row>
    <row r="12" spans="1:14" ht="22.5" customHeight="1">
      <c r="A12" s="13" t="s">
        <v>7</v>
      </c>
      <c r="B12" s="2"/>
      <c r="C12" s="2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"/>
    </row>
    <row r="13" spans="1:14" ht="27.75" customHeight="1">
      <c r="A13" s="1" t="s">
        <v>52</v>
      </c>
      <c r="B13" s="39">
        <v>40</v>
      </c>
      <c r="C13" s="39">
        <v>60</v>
      </c>
      <c r="D13" s="26">
        <v>0.64</v>
      </c>
      <c r="E13" s="26">
        <v>0.85</v>
      </c>
      <c r="F13" s="26">
        <v>2.74</v>
      </c>
      <c r="G13" s="26">
        <v>3.65</v>
      </c>
      <c r="H13" s="26">
        <v>3.76</v>
      </c>
      <c r="I13" s="26">
        <v>5.02</v>
      </c>
      <c r="J13" s="26">
        <v>42.26</v>
      </c>
      <c r="K13" s="26">
        <v>56.34</v>
      </c>
      <c r="L13" s="26">
        <v>4.28</v>
      </c>
      <c r="M13" s="26">
        <v>5.7</v>
      </c>
      <c r="N13" s="5">
        <v>50</v>
      </c>
    </row>
    <row r="14" spans="1:14" ht="31.5" customHeight="1">
      <c r="A14" s="1" t="s">
        <v>104</v>
      </c>
      <c r="B14" s="5">
        <v>150</v>
      </c>
      <c r="C14" s="5">
        <v>200</v>
      </c>
      <c r="D14" s="26">
        <v>3.52</v>
      </c>
      <c r="E14" s="26">
        <v>4.7</v>
      </c>
      <c r="F14" s="26">
        <v>6.91</v>
      </c>
      <c r="G14" s="26">
        <v>9.22</v>
      </c>
      <c r="H14" s="26">
        <v>10.24</v>
      </c>
      <c r="I14" s="26">
        <v>13.66</v>
      </c>
      <c r="J14" s="26">
        <v>117.3</v>
      </c>
      <c r="K14" s="26">
        <v>156.4</v>
      </c>
      <c r="L14" s="26">
        <v>4.91</v>
      </c>
      <c r="M14" s="26">
        <v>6.54</v>
      </c>
      <c r="N14" s="33">
        <v>101</v>
      </c>
    </row>
    <row r="15" spans="1:14" ht="15.75">
      <c r="A15" s="1" t="s">
        <v>26</v>
      </c>
      <c r="B15" s="20">
        <v>60</v>
      </c>
      <c r="C15" s="20">
        <v>80</v>
      </c>
      <c r="D15" s="26">
        <v>9.76</v>
      </c>
      <c r="E15" s="26">
        <v>11.16</v>
      </c>
      <c r="F15" s="26">
        <v>3.41</v>
      </c>
      <c r="G15" s="26">
        <v>3.9</v>
      </c>
      <c r="H15" s="26">
        <v>7.91</v>
      </c>
      <c r="I15" s="26">
        <v>9.04</v>
      </c>
      <c r="J15" s="26">
        <v>101.5</v>
      </c>
      <c r="K15" s="26">
        <v>116</v>
      </c>
      <c r="L15" s="26">
        <v>2.67</v>
      </c>
      <c r="M15" s="26">
        <v>3.06</v>
      </c>
      <c r="N15" s="2">
        <v>234</v>
      </c>
    </row>
    <row r="16" spans="1:14" ht="15.75">
      <c r="A16" s="3" t="s">
        <v>32</v>
      </c>
      <c r="B16" s="2">
        <v>150</v>
      </c>
      <c r="C16" s="2">
        <v>150</v>
      </c>
      <c r="D16" s="26">
        <v>4.7</v>
      </c>
      <c r="E16" s="26">
        <v>4.7</v>
      </c>
      <c r="F16" s="26">
        <v>8.34</v>
      </c>
      <c r="G16" s="26">
        <v>8.34</v>
      </c>
      <c r="H16" s="26">
        <v>21.57</v>
      </c>
      <c r="I16" s="26">
        <v>21.57</v>
      </c>
      <c r="J16" s="26">
        <v>180</v>
      </c>
      <c r="K16" s="26">
        <v>180</v>
      </c>
      <c r="L16" s="26">
        <v>37.48</v>
      </c>
      <c r="M16" s="26">
        <v>37.48</v>
      </c>
      <c r="N16" s="2">
        <v>321</v>
      </c>
    </row>
    <row r="17" spans="1:14" ht="21.75" customHeight="1">
      <c r="A17" s="1" t="s">
        <v>8</v>
      </c>
      <c r="B17" s="41">
        <v>28</v>
      </c>
      <c r="C17" s="41">
        <v>36</v>
      </c>
      <c r="D17" s="26">
        <v>1.98</v>
      </c>
      <c r="E17" s="26">
        <v>2.44</v>
      </c>
      <c r="F17" s="26">
        <v>0.36</v>
      </c>
      <c r="G17" s="26">
        <v>0.44</v>
      </c>
      <c r="H17" s="26">
        <v>10.02</v>
      </c>
      <c r="I17" s="26">
        <v>12.36</v>
      </c>
      <c r="J17" s="26">
        <v>52.2</v>
      </c>
      <c r="K17" s="26">
        <v>64.38</v>
      </c>
      <c r="L17" s="26"/>
      <c r="M17" s="26"/>
      <c r="N17" s="2"/>
    </row>
    <row r="18" spans="1:14" ht="15.75">
      <c r="A18" s="35" t="s">
        <v>134</v>
      </c>
      <c r="B18" s="2">
        <v>150</v>
      </c>
      <c r="C18" s="2">
        <v>200</v>
      </c>
      <c r="D18" s="26">
        <v>0.33</v>
      </c>
      <c r="E18" s="26">
        <v>0.44</v>
      </c>
      <c r="F18" s="26">
        <v>0.015</v>
      </c>
      <c r="G18" s="26">
        <v>0.02</v>
      </c>
      <c r="H18" s="26">
        <v>20.82</v>
      </c>
      <c r="I18" s="26">
        <v>27.76</v>
      </c>
      <c r="J18" s="26">
        <v>84.75</v>
      </c>
      <c r="K18" s="26">
        <v>113</v>
      </c>
      <c r="L18" s="26">
        <v>0.3</v>
      </c>
      <c r="M18" s="26">
        <v>0.4</v>
      </c>
      <c r="N18" s="2">
        <v>344</v>
      </c>
    </row>
    <row r="19" spans="1:14" ht="18" customHeight="1">
      <c r="A19" s="14" t="s">
        <v>5</v>
      </c>
      <c r="B19" s="7">
        <f aca="true" t="shared" si="2" ref="B19:M19">SUM(B13:B18)</f>
        <v>578</v>
      </c>
      <c r="C19" s="7">
        <f t="shared" si="2"/>
        <v>726</v>
      </c>
      <c r="D19" s="26">
        <f t="shared" si="2"/>
        <v>20.93</v>
      </c>
      <c r="E19" s="26">
        <f t="shared" si="2"/>
        <v>24.290000000000003</v>
      </c>
      <c r="F19" s="26">
        <f t="shared" si="2"/>
        <v>21.775</v>
      </c>
      <c r="G19" s="26">
        <f t="shared" si="2"/>
        <v>25.57</v>
      </c>
      <c r="H19" s="26">
        <f t="shared" si="2"/>
        <v>74.32</v>
      </c>
      <c r="I19" s="26">
        <f t="shared" si="2"/>
        <v>89.41</v>
      </c>
      <c r="J19" s="26">
        <f t="shared" si="2"/>
        <v>578.01</v>
      </c>
      <c r="K19" s="26">
        <f t="shared" si="2"/>
        <v>686.12</v>
      </c>
      <c r="L19" s="26">
        <f t="shared" si="2"/>
        <v>49.63999999999999</v>
      </c>
      <c r="M19" s="26">
        <f t="shared" si="2"/>
        <v>53.18</v>
      </c>
      <c r="N19" s="2"/>
    </row>
    <row r="20" spans="1:14" ht="21" customHeight="1">
      <c r="A20" s="16" t="s">
        <v>9</v>
      </c>
      <c r="B20" s="2"/>
      <c r="C20" s="2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"/>
    </row>
    <row r="21" spans="1:14" ht="31.5">
      <c r="A21" s="1" t="s">
        <v>137</v>
      </c>
      <c r="B21" s="55">
        <v>60</v>
      </c>
      <c r="C21" s="55">
        <v>60</v>
      </c>
      <c r="D21" s="26">
        <v>0.85</v>
      </c>
      <c r="E21" s="26">
        <v>0.85</v>
      </c>
      <c r="F21" s="26">
        <v>0.6</v>
      </c>
      <c r="G21" s="26">
        <v>0.6</v>
      </c>
      <c r="H21" s="26">
        <v>9.5</v>
      </c>
      <c r="I21" s="26">
        <v>9.5</v>
      </c>
      <c r="J21" s="26">
        <v>41.5</v>
      </c>
      <c r="K21" s="26">
        <v>41.5</v>
      </c>
      <c r="L21" s="26">
        <v>2.65</v>
      </c>
      <c r="M21" s="26">
        <v>2.65</v>
      </c>
      <c r="N21" s="2">
        <v>53</v>
      </c>
    </row>
    <row r="22" spans="1:14" ht="31.5">
      <c r="A22" s="1" t="s">
        <v>124</v>
      </c>
      <c r="B22" s="24">
        <v>120</v>
      </c>
      <c r="C22" s="24">
        <v>160</v>
      </c>
      <c r="D22" s="26">
        <v>12.57</v>
      </c>
      <c r="E22" s="26">
        <v>16.77</v>
      </c>
      <c r="F22" s="26">
        <v>14.1</v>
      </c>
      <c r="G22" s="26">
        <v>18.81</v>
      </c>
      <c r="H22" s="26">
        <v>15.63</v>
      </c>
      <c r="I22" s="26">
        <v>20.84</v>
      </c>
      <c r="J22" s="26">
        <v>236.25</v>
      </c>
      <c r="K22" s="26">
        <v>315</v>
      </c>
      <c r="L22" s="26">
        <v>3.88</v>
      </c>
      <c r="M22" s="26">
        <v>5.18</v>
      </c>
      <c r="N22" s="5">
        <v>284</v>
      </c>
    </row>
    <row r="23" spans="1:14" ht="15.75">
      <c r="A23" s="1" t="s">
        <v>4</v>
      </c>
      <c r="B23" s="2">
        <v>27</v>
      </c>
      <c r="C23" s="2">
        <v>36</v>
      </c>
      <c r="D23" s="26">
        <v>2.05</v>
      </c>
      <c r="E23" s="26">
        <v>2.83</v>
      </c>
      <c r="F23" s="26">
        <v>0.26</v>
      </c>
      <c r="G23" s="26">
        <v>0.36</v>
      </c>
      <c r="H23" s="26">
        <v>8.68</v>
      </c>
      <c r="I23" s="26">
        <v>12.02</v>
      </c>
      <c r="J23" s="26">
        <v>61.1</v>
      </c>
      <c r="K23" s="26">
        <v>84.6</v>
      </c>
      <c r="L23" s="26"/>
      <c r="M23" s="26"/>
      <c r="N23" s="2"/>
    </row>
    <row r="24" spans="1:14" ht="15.75">
      <c r="A24" s="3" t="s">
        <v>31</v>
      </c>
      <c r="B24" s="2">
        <v>16</v>
      </c>
      <c r="C24" s="2">
        <v>25</v>
      </c>
      <c r="D24" s="26">
        <v>0.97</v>
      </c>
      <c r="E24" s="26">
        <v>1.1</v>
      </c>
      <c r="F24" s="26">
        <v>1.67</v>
      </c>
      <c r="G24" s="26">
        <v>1.9</v>
      </c>
      <c r="H24" s="26">
        <v>9.29</v>
      </c>
      <c r="I24" s="26">
        <v>10.53</v>
      </c>
      <c r="J24" s="26">
        <v>56.19</v>
      </c>
      <c r="K24" s="26">
        <v>63.69</v>
      </c>
      <c r="L24" s="26">
        <v>0</v>
      </c>
      <c r="M24" s="26">
        <v>0.01</v>
      </c>
      <c r="N24" s="2" t="s">
        <v>95</v>
      </c>
    </row>
    <row r="25" spans="1:14" ht="21" customHeight="1">
      <c r="A25" s="1" t="s">
        <v>24</v>
      </c>
      <c r="B25" s="2">
        <v>180</v>
      </c>
      <c r="C25" s="2">
        <v>200</v>
      </c>
      <c r="D25" s="58">
        <v>5.22</v>
      </c>
      <c r="E25" s="58">
        <v>5.8</v>
      </c>
      <c r="F25" s="58">
        <v>4.5</v>
      </c>
      <c r="G25" s="58">
        <v>5</v>
      </c>
      <c r="H25" s="58">
        <v>7.56</v>
      </c>
      <c r="I25" s="58">
        <v>8.4</v>
      </c>
      <c r="J25" s="58">
        <v>91.8</v>
      </c>
      <c r="K25" s="58">
        <v>102</v>
      </c>
      <c r="L25" s="58">
        <v>0.54</v>
      </c>
      <c r="M25" s="58">
        <v>0.6</v>
      </c>
      <c r="N25" s="2">
        <v>386</v>
      </c>
    </row>
    <row r="26" spans="1:14" ht="15.75">
      <c r="A26" s="14" t="s">
        <v>5</v>
      </c>
      <c r="B26" s="25">
        <f>SUM(B21:B25)</f>
        <v>403</v>
      </c>
      <c r="C26" s="25">
        <f>SUM(C21:C25)</f>
        <v>481</v>
      </c>
      <c r="D26" s="26">
        <f>SUM(D21:D25)</f>
        <v>21.659999999999997</v>
      </c>
      <c r="E26" s="26">
        <f>SUM(E21:E25)</f>
        <v>27.350000000000005</v>
      </c>
      <c r="F26" s="26">
        <f>SUM(F21:F25)</f>
        <v>21.13</v>
      </c>
      <c r="G26" s="26">
        <f>SUM(G21:G25)</f>
        <v>26.669999999999998</v>
      </c>
      <c r="H26" s="26">
        <f>SUM(H21:H25)</f>
        <v>50.660000000000004</v>
      </c>
      <c r="I26" s="26">
        <f>SUM(I21:I25)</f>
        <v>61.29</v>
      </c>
      <c r="J26" s="26">
        <f>SUM(J21:J25)</f>
        <v>486.84000000000003</v>
      </c>
      <c r="K26" s="26">
        <f>SUM(K21:K25)</f>
        <v>606.79</v>
      </c>
      <c r="L26" s="26">
        <f>SUM(L21:L25)</f>
        <v>7.069999999999999</v>
      </c>
      <c r="M26" s="26">
        <f>SUM(M21:M25)</f>
        <v>8.44</v>
      </c>
      <c r="N26" s="2"/>
    </row>
    <row r="27" spans="1:14" ht="15.75">
      <c r="A27" s="21" t="s">
        <v>54</v>
      </c>
      <c r="B27" s="25">
        <f>B8+B11+B19+B26</f>
        <v>1395</v>
      </c>
      <c r="C27" s="25">
        <f>C8+C11+C19+C26</f>
        <v>1730</v>
      </c>
      <c r="D27" s="26">
        <f aca="true" t="shared" si="3" ref="D27:M27">D26+D19+D11+D8</f>
        <v>51.72</v>
      </c>
      <c r="E27" s="26">
        <f t="shared" si="3"/>
        <v>63.61000000000001</v>
      </c>
      <c r="F27" s="26">
        <f t="shared" si="3"/>
        <v>53.705</v>
      </c>
      <c r="G27" s="26">
        <f t="shared" si="3"/>
        <v>65.32999999999998</v>
      </c>
      <c r="H27" s="26">
        <f t="shared" si="3"/>
        <v>197.86</v>
      </c>
      <c r="I27" s="26">
        <f t="shared" si="3"/>
        <v>244.2</v>
      </c>
      <c r="J27" s="26">
        <f t="shared" si="3"/>
        <v>1507.76</v>
      </c>
      <c r="K27" s="26">
        <f t="shared" si="3"/>
        <v>1855.2299999999998</v>
      </c>
      <c r="L27" s="26">
        <f t="shared" si="3"/>
        <v>62.91</v>
      </c>
      <c r="M27" s="26">
        <f t="shared" si="3"/>
        <v>68.22</v>
      </c>
      <c r="N27" s="2"/>
    </row>
    <row r="28" spans="6:13" ht="15">
      <c r="F28" s="56"/>
      <c r="G28" s="56"/>
      <c r="H28" s="56"/>
      <c r="I28" s="56"/>
      <c r="J28" s="56"/>
      <c r="K28" s="56"/>
      <c r="L28" s="56"/>
      <c r="M28" s="56"/>
    </row>
  </sheetData>
  <sheetProtection/>
  <mergeCells count="8">
    <mergeCell ref="A1:A2"/>
    <mergeCell ref="B1:C2"/>
    <mergeCell ref="D1:E2"/>
    <mergeCell ref="F1:G2"/>
    <mergeCell ref="N1:N2"/>
    <mergeCell ref="H1:I2"/>
    <mergeCell ref="J1:K2"/>
    <mergeCell ref="L1:M2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3">
      <selection activeCell="Q23" sqref="Q23"/>
    </sheetView>
  </sheetViews>
  <sheetFormatPr defaultColWidth="9.140625" defaultRowHeight="15"/>
  <cols>
    <col min="1" max="1" width="30.57421875" style="0" customWidth="1"/>
    <col min="2" max="2" width="7.421875" style="0" customWidth="1"/>
    <col min="3" max="3" width="7.140625" style="0" customWidth="1"/>
    <col min="4" max="7" width="5.57421875" style="49" customWidth="1"/>
    <col min="8" max="8" width="6.7109375" style="49" customWidth="1"/>
    <col min="9" max="9" width="6.8515625" style="49" customWidth="1"/>
    <col min="10" max="10" width="7.8515625" style="49" customWidth="1"/>
    <col min="11" max="11" width="8.57421875" style="49" customWidth="1"/>
    <col min="12" max="12" width="6.421875" style="49" customWidth="1"/>
    <col min="13" max="13" width="7.140625" style="49" customWidth="1"/>
    <col min="14" max="14" width="9.28125" style="0" customWidth="1"/>
  </cols>
  <sheetData>
    <row r="1" spans="1:14" ht="15" customHeight="1">
      <c r="A1" s="75" t="s">
        <v>16</v>
      </c>
      <c r="B1" s="90" t="s">
        <v>0</v>
      </c>
      <c r="C1" s="90"/>
      <c r="D1" s="77" t="s">
        <v>10</v>
      </c>
      <c r="E1" s="77"/>
      <c r="F1" s="77" t="s">
        <v>11</v>
      </c>
      <c r="G1" s="77"/>
      <c r="H1" s="77" t="s">
        <v>12</v>
      </c>
      <c r="I1" s="77"/>
      <c r="J1" s="77" t="s">
        <v>13</v>
      </c>
      <c r="K1" s="77"/>
      <c r="L1" s="80" t="s">
        <v>14</v>
      </c>
      <c r="M1" s="81"/>
      <c r="N1" s="84" t="s">
        <v>15</v>
      </c>
    </row>
    <row r="2" spans="1:14" ht="40.5" customHeight="1">
      <c r="A2" s="75"/>
      <c r="B2" s="90"/>
      <c r="C2" s="90"/>
      <c r="D2" s="77"/>
      <c r="E2" s="77"/>
      <c r="F2" s="77"/>
      <c r="G2" s="77"/>
      <c r="H2" s="77"/>
      <c r="I2" s="77"/>
      <c r="J2" s="77"/>
      <c r="K2" s="77"/>
      <c r="L2" s="82"/>
      <c r="M2" s="83"/>
      <c r="N2" s="85"/>
    </row>
    <row r="3" spans="1:14" ht="15.75">
      <c r="A3" s="9" t="s">
        <v>1</v>
      </c>
      <c r="B3" s="37" t="s">
        <v>2</v>
      </c>
      <c r="C3" s="38" t="s">
        <v>3</v>
      </c>
      <c r="D3" s="48" t="s">
        <v>2</v>
      </c>
      <c r="E3" s="48" t="s">
        <v>3</v>
      </c>
      <c r="F3" s="48" t="s">
        <v>2</v>
      </c>
      <c r="G3" s="48" t="s">
        <v>3</v>
      </c>
      <c r="H3" s="48" t="s">
        <v>2</v>
      </c>
      <c r="I3" s="48" t="s">
        <v>3</v>
      </c>
      <c r="J3" s="48" t="s">
        <v>2</v>
      </c>
      <c r="K3" s="48" t="s">
        <v>3</v>
      </c>
      <c r="L3" s="48" t="s">
        <v>2</v>
      </c>
      <c r="M3" s="48" t="s">
        <v>3</v>
      </c>
      <c r="N3" s="2"/>
    </row>
    <row r="4" spans="1:14" ht="30" customHeight="1">
      <c r="A4" s="17" t="s">
        <v>55</v>
      </c>
      <c r="B4" s="22">
        <v>150</v>
      </c>
      <c r="C4" s="22">
        <v>200</v>
      </c>
      <c r="D4" s="26">
        <v>8.31</v>
      </c>
      <c r="E4" s="26">
        <v>11.07</v>
      </c>
      <c r="F4" s="26">
        <v>5.61</v>
      </c>
      <c r="G4" s="26">
        <v>7.48</v>
      </c>
      <c r="H4" s="26">
        <v>41.91</v>
      </c>
      <c r="I4" s="26">
        <v>55.88</v>
      </c>
      <c r="J4" s="26">
        <v>251.25</v>
      </c>
      <c r="K4" s="26">
        <v>335</v>
      </c>
      <c r="L4" s="26"/>
      <c r="M4" s="26"/>
      <c r="N4" s="2">
        <v>183</v>
      </c>
    </row>
    <row r="5" spans="1:14" ht="21" customHeight="1">
      <c r="A5" s="1" t="s">
        <v>17</v>
      </c>
      <c r="B5" s="2">
        <v>9</v>
      </c>
      <c r="C5" s="2">
        <v>13</v>
      </c>
      <c r="D5" s="26">
        <v>2.3</v>
      </c>
      <c r="E5" s="26">
        <v>3.45</v>
      </c>
      <c r="F5" s="26">
        <v>2.93</v>
      </c>
      <c r="G5" s="26">
        <v>4.4</v>
      </c>
      <c r="H5" s="26">
        <v>2.45</v>
      </c>
      <c r="I5" s="26">
        <v>3.53</v>
      </c>
      <c r="J5" s="26">
        <v>33</v>
      </c>
      <c r="K5" s="26">
        <v>51</v>
      </c>
      <c r="L5" s="26">
        <v>0.05</v>
      </c>
      <c r="M5" s="26">
        <v>0.9</v>
      </c>
      <c r="N5" s="2">
        <v>15</v>
      </c>
    </row>
    <row r="6" spans="1:14" ht="18.75" customHeight="1">
      <c r="A6" s="1" t="s">
        <v>4</v>
      </c>
      <c r="B6" s="30">
        <v>27</v>
      </c>
      <c r="C6" s="29">
        <v>36</v>
      </c>
      <c r="D6" s="26">
        <v>2.05</v>
      </c>
      <c r="E6" s="26">
        <v>2.68</v>
      </c>
      <c r="F6" s="26">
        <v>0.26</v>
      </c>
      <c r="G6" s="26">
        <v>0.34</v>
      </c>
      <c r="H6" s="26">
        <v>8.68</v>
      </c>
      <c r="I6" s="26">
        <v>11.35</v>
      </c>
      <c r="J6" s="26">
        <v>61.1</v>
      </c>
      <c r="K6" s="26">
        <v>79.9</v>
      </c>
      <c r="L6" s="26"/>
      <c r="M6" s="26"/>
      <c r="N6" s="2"/>
    </row>
    <row r="7" spans="1:14" ht="16.5" customHeight="1">
      <c r="A7" s="1" t="s">
        <v>92</v>
      </c>
      <c r="B7" s="5">
        <v>150</v>
      </c>
      <c r="C7" s="2">
        <v>200</v>
      </c>
      <c r="D7" s="2">
        <v>1.84</v>
      </c>
      <c r="E7" s="2">
        <v>2.46</v>
      </c>
      <c r="F7" s="2">
        <v>2</v>
      </c>
      <c r="G7" s="2">
        <v>2.72</v>
      </c>
      <c r="H7" s="2">
        <v>7.49</v>
      </c>
      <c r="I7" s="2">
        <v>9.98</v>
      </c>
      <c r="J7" s="2">
        <v>56.21</v>
      </c>
      <c r="K7" s="2">
        <v>74.95</v>
      </c>
      <c r="L7" s="2">
        <v>0</v>
      </c>
      <c r="M7" s="2">
        <v>0</v>
      </c>
      <c r="N7" s="33">
        <v>378</v>
      </c>
    </row>
    <row r="8" spans="1:14" ht="15.75">
      <c r="A8" s="14" t="s">
        <v>5</v>
      </c>
      <c r="B8" s="25">
        <f aca="true" t="shared" si="0" ref="B8:M8">SUM(B4:B7)</f>
        <v>336</v>
      </c>
      <c r="C8" s="25">
        <f t="shared" si="0"/>
        <v>449</v>
      </c>
      <c r="D8" s="27">
        <f t="shared" si="0"/>
        <v>14.5</v>
      </c>
      <c r="E8" s="27">
        <f t="shared" si="0"/>
        <v>19.66</v>
      </c>
      <c r="F8" s="27">
        <f t="shared" si="0"/>
        <v>10.8</v>
      </c>
      <c r="G8" s="27">
        <f t="shared" si="0"/>
        <v>14.940000000000001</v>
      </c>
      <c r="H8" s="27">
        <f t="shared" si="0"/>
        <v>60.53</v>
      </c>
      <c r="I8" s="27">
        <f t="shared" si="0"/>
        <v>80.74000000000001</v>
      </c>
      <c r="J8" s="27">
        <f t="shared" si="0"/>
        <v>401.56</v>
      </c>
      <c r="K8" s="27">
        <f t="shared" si="0"/>
        <v>540.85</v>
      </c>
      <c r="L8" s="27">
        <f t="shared" si="0"/>
        <v>0.05</v>
      </c>
      <c r="M8" s="27">
        <f t="shared" si="0"/>
        <v>0.9</v>
      </c>
      <c r="N8" s="2"/>
    </row>
    <row r="9" spans="1:14" ht="15.75">
      <c r="A9" s="9" t="s">
        <v>6</v>
      </c>
      <c r="B9" s="2"/>
      <c r="C9" s="2"/>
      <c r="D9" s="26"/>
      <c r="E9" s="26"/>
      <c r="F9" s="26"/>
      <c r="G9" s="26"/>
      <c r="H9" s="26"/>
      <c r="I9" s="26"/>
      <c r="J9" s="26"/>
      <c r="K9" s="26"/>
      <c r="L9" s="26"/>
      <c r="M9" s="26"/>
      <c r="N9" s="2"/>
    </row>
    <row r="10" spans="1:14" ht="22.5" customHeight="1">
      <c r="A10" s="40" t="s">
        <v>45</v>
      </c>
      <c r="B10" s="2">
        <v>80</v>
      </c>
      <c r="C10" s="2">
        <v>80</v>
      </c>
      <c r="D10" s="58">
        <v>0.53</v>
      </c>
      <c r="E10" s="58">
        <v>0.53</v>
      </c>
      <c r="F10" s="58">
        <v>0.13</v>
      </c>
      <c r="G10" s="58">
        <v>0.13</v>
      </c>
      <c r="H10" s="58">
        <v>15</v>
      </c>
      <c r="I10" s="58">
        <v>15</v>
      </c>
      <c r="J10" s="58">
        <v>65.33</v>
      </c>
      <c r="K10" s="58">
        <v>65.33</v>
      </c>
      <c r="L10" s="58">
        <v>25.33</v>
      </c>
      <c r="M10" s="58">
        <v>25.33</v>
      </c>
      <c r="N10" s="2">
        <v>338</v>
      </c>
    </row>
    <row r="11" spans="1:14" s="6" customFormat="1" ht="20.25" customHeight="1">
      <c r="A11" s="14" t="s">
        <v>5</v>
      </c>
      <c r="B11" s="25">
        <f>SUM(B10:B10)</f>
        <v>80</v>
      </c>
      <c r="C11" s="25">
        <f>SUM(C10:C10)</f>
        <v>80</v>
      </c>
      <c r="D11" s="26">
        <f aca="true" t="shared" si="1" ref="D11:M11">SUM(D10)</f>
        <v>0.53</v>
      </c>
      <c r="E11" s="26">
        <f t="shared" si="1"/>
        <v>0.53</v>
      </c>
      <c r="F11" s="26">
        <f t="shared" si="1"/>
        <v>0.13</v>
      </c>
      <c r="G11" s="26">
        <f t="shared" si="1"/>
        <v>0.13</v>
      </c>
      <c r="H11" s="26">
        <f t="shared" si="1"/>
        <v>15</v>
      </c>
      <c r="I11" s="26">
        <f t="shared" si="1"/>
        <v>15</v>
      </c>
      <c r="J11" s="26">
        <f t="shared" si="1"/>
        <v>65.33</v>
      </c>
      <c r="K11" s="26">
        <f t="shared" si="1"/>
        <v>65.33</v>
      </c>
      <c r="L11" s="26">
        <f t="shared" si="1"/>
        <v>25.33</v>
      </c>
      <c r="M11" s="26">
        <f t="shared" si="1"/>
        <v>25.33</v>
      </c>
      <c r="N11" s="5"/>
    </row>
    <row r="12" spans="1:14" s="6" customFormat="1" ht="20.25" customHeight="1">
      <c r="A12" s="13" t="s">
        <v>7</v>
      </c>
      <c r="B12" s="34"/>
      <c r="C12" s="2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5"/>
    </row>
    <row r="13" spans="1:14" ht="16.5" customHeight="1">
      <c r="A13" s="1" t="s">
        <v>125</v>
      </c>
      <c r="B13" s="32">
        <v>40</v>
      </c>
      <c r="C13" s="32">
        <v>60</v>
      </c>
      <c r="D13" s="26">
        <v>1.15</v>
      </c>
      <c r="E13" s="26">
        <v>1.72</v>
      </c>
      <c r="F13" s="26">
        <v>1.08</v>
      </c>
      <c r="G13" s="26">
        <v>1.62</v>
      </c>
      <c r="H13" s="26">
        <v>2.31</v>
      </c>
      <c r="I13" s="26">
        <v>3.45</v>
      </c>
      <c r="J13" s="26">
        <v>23.68</v>
      </c>
      <c r="K13" s="26">
        <v>35.52</v>
      </c>
      <c r="L13" s="26">
        <v>3.88</v>
      </c>
      <c r="M13" s="26">
        <v>5.82</v>
      </c>
      <c r="N13" s="2">
        <v>306</v>
      </c>
    </row>
    <row r="14" spans="1:14" ht="31.5" customHeight="1">
      <c r="A14" s="35" t="s">
        <v>57</v>
      </c>
      <c r="B14" s="5">
        <v>150</v>
      </c>
      <c r="C14" s="5">
        <v>200</v>
      </c>
      <c r="D14" s="26">
        <v>1.24</v>
      </c>
      <c r="E14" s="26">
        <v>1.65</v>
      </c>
      <c r="F14" s="26">
        <v>1.86</v>
      </c>
      <c r="G14" s="26">
        <v>2.48</v>
      </c>
      <c r="H14" s="26">
        <v>7.55</v>
      </c>
      <c r="I14" s="26">
        <v>10.06</v>
      </c>
      <c r="J14" s="26">
        <v>51.9</v>
      </c>
      <c r="K14" s="26">
        <v>69.2</v>
      </c>
      <c r="L14" s="26">
        <v>3.45</v>
      </c>
      <c r="M14" s="26">
        <v>4.6</v>
      </c>
      <c r="N14" s="2">
        <v>108</v>
      </c>
    </row>
    <row r="15" spans="1:14" ht="35.25" customHeight="1">
      <c r="A15" s="70" t="s">
        <v>126</v>
      </c>
      <c r="B15" s="71">
        <v>100</v>
      </c>
      <c r="C15" s="71">
        <v>150</v>
      </c>
      <c r="D15" s="26">
        <v>10.1</v>
      </c>
      <c r="E15" s="26">
        <v>15.1</v>
      </c>
      <c r="F15" s="26">
        <v>14.8</v>
      </c>
      <c r="G15" s="26">
        <v>22.2</v>
      </c>
      <c r="H15" s="26">
        <v>6.3</v>
      </c>
      <c r="I15" s="26">
        <v>9.4</v>
      </c>
      <c r="J15" s="26">
        <v>199</v>
      </c>
      <c r="K15" s="26">
        <v>298</v>
      </c>
      <c r="L15" s="26">
        <v>1.09</v>
      </c>
      <c r="M15" s="26">
        <v>1.64</v>
      </c>
      <c r="N15" s="33">
        <v>298</v>
      </c>
    </row>
    <row r="16" spans="1:14" ht="15.75">
      <c r="A16" s="35" t="s">
        <v>107</v>
      </c>
      <c r="B16" s="20">
        <v>180</v>
      </c>
      <c r="C16" s="20">
        <v>180</v>
      </c>
      <c r="D16" s="26">
        <v>1</v>
      </c>
      <c r="E16" s="26">
        <v>1</v>
      </c>
      <c r="F16" s="26">
        <v>0</v>
      </c>
      <c r="G16" s="26">
        <v>0</v>
      </c>
      <c r="H16" s="26">
        <v>20</v>
      </c>
      <c r="I16" s="26">
        <v>20</v>
      </c>
      <c r="J16" s="26">
        <v>84.8</v>
      </c>
      <c r="K16" s="26">
        <v>84.8</v>
      </c>
      <c r="L16" s="26">
        <v>4</v>
      </c>
      <c r="M16" s="26">
        <v>4</v>
      </c>
      <c r="N16" s="5">
        <v>389</v>
      </c>
    </row>
    <row r="17" spans="1:14" ht="18" customHeight="1">
      <c r="A17" s="40" t="s">
        <v>8</v>
      </c>
      <c r="B17" s="41">
        <v>28</v>
      </c>
      <c r="C17" s="41">
        <v>36</v>
      </c>
      <c r="D17" s="26">
        <v>1.98</v>
      </c>
      <c r="E17" s="26">
        <v>2.44</v>
      </c>
      <c r="F17" s="26">
        <v>0.36</v>
      </c>
      <c r="G17" s="26">
        <v>0.44</v>
      </c>
      <c r="H17" s="26">
        <v>10.02</v>
      </c>
      <c r="I17" s="26">
        <v>12.36</v>
      </c>
      <c r="J17" s="26">
        <v>52.2</v>
      </c>
      <c r="K17" s="26">
        <v>64.38</v>
      </c>
      <c r="L17" s="26"/>
      <c r="M17" s="26"/>
      <c r="N17" s="2"/>
    </row>
    <row r="18" spans="1:14" ht="15.75" customHeight="1">
      <c r="A18" s="14" t="s">
        <v>5</v>
      </c>
      <c r="B18" s="7">
        <f aca="true" t="shared" si="2" ref="B18:M18">SUM(B13:B17)</f>
        <v>498</v>
      </c>
      <c r="C18" s="7">
        <f t="shared" si="2"/>
        <v>626</v>
      </c>
      <c r="D18" s="26">
        <f t="shared" si="2"/>
        <v>15.469999999999999</v>
      </c>
      <c r="E18" s="26">
        <f t="shared" si="2"/>
        <v>21.91</v>
      </c>
      <c r="F18" s="26">
        <f t="shared" si="2"/>
        <v>18.1</v>
      </c>
      <c r="G18" s="26">
        <f t="shared" si="2"/>
        <v>26.74</v>
      </c>
      <c r="H18" s="26">
        <f t="shared" si="2"/>
        <v>46.17999999999999</v>
      </c>
      <c r="I18" s="26">
        <f t="shared" si="2"/>
        <v>55.27</v>
      </c>
      <c r="J18" s="26">
        <f t="shared" si="2"/>
        <v>411.58</v>
      </c>
      <c r="K18" s="26">
        <f t="shared" si="2"/>
        <v>551.9000000000001</v>
      </c>
      <c r="L18" s="26">
        <f t="shared" si="2"/>
        <v>12.42</v>
      </c>
      <c r="M18" s="26">
        <f t="shared" si="2"/>
        <v>16.060000000000002</v>
      </c>
      <c r="N18" s="2"/>
    </row>
    <row r="19" spans="1:14" ht="15.75">
      <c r="A19" s="16" t="s">
        <v>9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"/>
    </row>
    <row r="20" spans="1:14" s="6" customFormat="1" ht="31.5" customHeight="1">
      <c r="A20" s="1" t="s">
        <v>58</v>
      </c>
      <c r="B20" s="33" t="s">
        <v>87</v>
      </c>
      <c r="C20" s="33" t="s">
        <v>138</v>
      </c>
      <c r="D20" s="26">
        <v>24.86</v>
      </c>
      <c r="E20" s="26">
        <v>31.1</v>
      </c>
      <c r="F20" s="26">
        <v>16.94</v>
      </c>
      <c r="G20" s="26">
        <v>21.2</v>
      </c>
      <c r="H20" s="26">
        <v>25.73</v>
      </c>
      <c r="I20" s="26">
        <v>32.5</v>
      </c>
      <c r="J20" s="26">
        <v>355.6</v>
      </c>
      <c r="K20" s="26">
        <v>446.21</v>
      </c>
      <c r="L20" s="26">
        <v>0.33</v>
      </c>
      <c r="M20" s="26">
        <v>0.45</v>
      </c>
      <c r="N20" s="2">
        <v>223</v>
      </c>
    </row>
    <row r="21" spans="1:15" s="6" customFormat="1" ht="20.25" customHeight="1" hidden="1">
      <c r="A21" s="1"/>
      <c r="B21" s="32"/>
      <c r="C21" s="3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5"/>
      <c r="O21" s="49"/>
    </row>
    <row r="22" spans="1:14" ht="16.5" customHeight="1">
      <c r="A22" s="1" t="s">
        <v>71</v>
      </c>
      <c r="B22" s="5">
        <v>0</v>
      </c>
      <c r="C22" s="5">
        <v>20</v>
      </c>
      <c r="D22" s="26" t="s">
        <v>95</v>
      </c>
      <c r="E22" s="26">
        <v>2.2</v>
      </c>
      <c r="F22" s="26" t="s">
        <v>95</v>
      </c>
      <c r="G22" s="26">
        <v>3.8</v>
      </c>
      <c r="H22" s="26" t="s">
        <v>95</v>
      </c>
      <c r="I22" s="26">
        <v>21.06</v>
      </c>
      <c r="J22" s="26" t="s">
        <v>95</v>
      </c>
      <c r="K22" s="26">
        <v>127.38</v>
      </c>
      <c r="L22" s="26" t="s">
        <v>95</v>
      </c>
      <c r="M22" s="26">
        <v>0.02</v>
      </c>
      <c r="N22" s="2">
        <v>496</v>
      </c>
    </row>
    <row r="23" spans="1:14" s="6" customFormat="1" ht="34.5" customHeight="1">
      <c r="A23" s="40" t="s">
        <v>112</v>
      </c>
      <c r="B23" s="2">
        <v>180</v>
      </c>
      <c r="C23" s="2">
        <v>200</v>
      </c>
      <c r="D23" s="58">
        <v>5.22</v>
      </c>
      <c r="E23" s="58">
        <v>5.8</v>
      </c>
      <c r="F23" s="58">
        <v>4.5</v>
      </c>
      <c r="G23" s="58">
        <v>5</v>
      </c>
      <c r="H23" s="58">
        <v>7.56</v>
      </c>
      <c r="I23" s="58">
        <v>8.4</v>
      </c>
      <c r="J23" s="58">
        <v>91.8</v>
      </c>
      <c r="K23" s="58">
        <v>102</v>
      </c>
      <c r="L23" s="58">
        <v>0.54</v>
      </c>
      <c r="M23" s="58">
        <v>0.6</v>
      </c>
      <c r="N23" s="2">
        <v>338</v>
      </c>
    </row>
    <row r="24" spans="1:14" ht="15.75">
      <c r="A24" s="14" t="s">
        <v>5</v>
      </c>
      <c r="B24" s="25">
        <f>B23+B22+B21+100+20</f>
        <v>300</v>
      </c>
      <c r="C24" s="25">
        <f>C23+C22+C21+150+30</f>
        <v>400</v>
      </c>
      <c r="D24" s="26">
        <f aca="true" t="shared" si="3" ref="D24:M24">SUM(D20:D23)</f>
        <v>30.08</v>
      </c>
      <c r="E24" s="26">
        <f t="shared" si="3"/>
        <v>39.1</v>
      </c>
      <c r="F24" s="26">
        <f t="shared" si="3"/>
        <v>21.44</v>
      </c>
      <c r="G24" s="26">
        <f t="shared" si="3"/>
        <v>30</v>
      </c>
      <c r="H24" s="26">
        <f t="shared" si="3"/>
        <v>33.29</v>
      </c>
      <c r="I24" s="26">
        <f t="shared" si="3"/>
        <v>61.96</v>
      </c>
      <c r="J24" s="26">
        <f t="shared" si="3"/>
        <v>447.40000000000003</v>
      </c>
      <c r="K24" s="26">
        <f t="shared" si="3"/>
        <v>675.5899999999999</v>
      </c>
      <c r="L24" s="26">
        <f t="shared" si="3"/>
        <v>0.8700000000000001</v>
      </c>
      <c r="M24" s="26">
        <f t="shared" si="3"/>
        <v>1.07</v>
      </c>
      <c r="N24" s="2"/>
    </row>
    <row r="25" spans="1:14" ht="15.75">
      <c r="A25" s="21" t="s">
        <v>59</v>
      </c>
      <c r="B25" s="2">
        <f>B8+B11+B18+B24</f>
        <v>1214</v>
      </c>
      <c r="C25" s="2">
        <f>C8+C11+C18+C24</f>
        <v>1555</v>
      </c>
      <c r="D25" s="26">
        <f aca="true" t="shared" si="4" ref="D25:M25">D24+D18+D11+D8</f>
        <v>60.58</v>
      </c>
      <c r="E25" s="26">
        <f t="shared" si="4"/>
        <v>81.2</v>
      </c>
      <c r="F25" s="26">
        <f t="shared" si="4"/>
        <v>50.47000000000001</v>
      </c>
      <c r="G25" s="26">
        <f t="shared" si="4"/>
        <v>71.81</v>
      </c>
      <c r="H25" s="26">
        <f t="shared" si="4"/>
        <v>155</v>
      </c>
      <c r="I25" s="26">
        <f t="shared" si="4"/>
        <v>212.97000000000003</v>
      </c>
      <c r="J25" s="26">
        <f t="shared" si="4"/>
        <v>1325.8700000000001</v>
      </c>
      <c r="K25" s="26">
        <f t="shared" si="4"/>
        <v>1833.67</v>
      </c>
      <c r="L25" s="26">
        <f t="shared" si="4"/>
        <v>38.669999999999995</v>
      </c>
      <c r="M25" s="26">
        <f t="shared" si="4"/>
        <v>43.36</v>
      </c>
      <c r="N25" s="2"/>
    </row>
    <row r="26" spans="6:13" ht="15">
      <c r="F26" s="56"/>
      <c r="G26" s="56"/>
      <c r="H26" s="56"/>
      <c r="I26" s="56"/>
      <c r="J26" s="56"/>
      <c r="K26" s="56"/>
      <c r="L26" s="56"/>
      <c r="M26" s="56"/>
    </row>
    <row r="27" spans="6:13" ht="15">
      <c r="F27" s="56"/>
      <c r="G27" s="56"/>
      <c r="H27" s="56"/>
      <c r="I27" s="56"/>
      <c r="J27" s="56"/>
      <c r="K27" s="56"/>
      <c r="L27" s="56"/>
      <c r="M27" s="56"/>
    </row>
    <row r="28" spans="6:13" ht="15">
      <c r="F28" s="56"/>
      <c r="G28" s="56"/>
      <c r="H28" s="56"/>
      <c r="I28" s="56"/>
      <c r="J28" s="56"/>
      <c r="K28" s="56"/>
      <c r="L28" s="56"/>
      <c r="M28" s="56"/>
    </row>
  </sheetData>
  <sheetProtection/>
  <mergeCells count="8">
    <mergeCell ref="A1:A2"/>
    <mergeCell ref="B1:C2"/>
    <mergeCell ref="D1:E2"/>
    <mergeCell ref="F1:G2"/>
    <mergeCell ref="N1:N2"/>
    <mergeCell ref="H1:I2"/>
    <mergeCell ref="J1:K2"/>
    <mergeCell ref="L1:M2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0">
      <selection activeCell="J19" sqref="J19"/>
    </sheetView>
  </sheetViews>
  <sheetFormatPr defaultColWidth="9.140625" defaultRowHeight="15"/>
  <cols>
    <col min="1" max="1" width="27.421875" style="0" customWidth="1"/>
    <col min="2" max="2" width="6.421875" style="0" customWidth="1"/>
    <col min="3" max="3" width="5.7109375" style="0" customWidth="1"/>
    <col min="4" max="6" width="5.57421875" style="49" customWidth="1"/>
    <col min="7" max="7" width="6.7109375" style="49" customWidth="1"/>
    <col min="8" max="9" width="6.8515625" style="49" customWidth="1"/>
    <col min="10" max="10" width="7.421875" style="49" customWidth="1"/>
    <col min="11" max="11" width="7.28125" style="49" customWidth="1"/>
    <col min="12" max="13" width="5.57421875" style="49" customWidth="1"/>
    <col min="14" max="14" width="9.28125" style="0" customWidth="1"/>
  </cols>
  <sheetData>
    <row r="1" spans="1:14" ht="15" customHeight="1">
      <c r="A1" s="75" t="s">
        <v>16</v>
      </c>
      <c r="B1" s="90" t="s">
        <v>0</v>
      </c>
      <c r="C1" s="90"/>
      <c r="D1" s="77" t="s">
        <v>10</v>
      </c>
      <c r="E1" s="77"/>
      <c r="F1" s="77" t="s">
        <v>11</v>
      </c>
      <c r="G1" s="77"/>
      <c r="H1" s="77" t="s">
        <v>12</v>
      </c>
      <c r="I1" s="77"/>
      <c r="J1" s="77" t="s">
        <v>13</v>
      </c>
      <c r="K1" s="77"/>
      <c r="L1" s="80" t="s">
        <v>14</v>
      </c>
      <c r="M1" s="81"/>
      <c r="N1" s="84" t="s">
        <v>15</v>
      </c>
    </row>
    <row r="2" spans="1:14" ht="40.5" customHeight="1">
      <c r="A2" s="75"/>
      <c r="B2" s="90"/>
      <c r="C2" s="90"/>
      <c r="D2" s="77"/>
      <c r="E2" s="77"/>
      <c r="F2" s="77"/>
      <c r="G2" s="77"/>
      <c r="H2" s="77"/>
      <c r="I2" s="77"/>
      <c r="J2" s="77"/>
      <c r="K2" s="77"/>
      <c r="L2" s="82"/>
      <c r="M2" s="83"/>
      <c r="N2" s="85"/>
    </row>
    <row r="3" spans="1:14" ht="15.75">
      <c r="A3" s="43" t="s">
        <v>1</v>
      </c>
      <c r="B3" s="37" t="s">
        <v>2</v>
      </c>
      <c r="C3" s="38" t="s">
        <v>3</v>
      </c>
      <c r="D3" s="48" t="s">
        <v>2</v>
      </c>
      <c r="E3" s="48" t="s">
        <v>3</v>
      </c>
      <c r="F3" s="48" t="s">
        <v>2</v>
      </c>
      <c r="G3" s="48" t="s">
        <v>3</v>
      </c>
      <c r="H3" s="48" t="s">
        <v>2</v>
      </c>
      <c r="I3" s="48" t="s">
        <v>3</v>
      </c>
      <c r="J3" s="48" t="s">
        <v>2</v>
      </c>
      <c r="K3" s="48" t="s">
        <v>3</v>
      </c>
      <c r="L3" s="48" t="s">
        <v>2</v>
      </c>
      <c r="M3" s="48" t="s">
        <v>3</v>
      </c>
      <c r="N3" s="2"/>
    </row>
    <row r="4" spans="1:14" ht="30" customHeight="1">
      <c r="A4" s="19" t="s">
        <v>60</v>
      </c>
      <c r="B4" s="11">
        <v>150</v>
      </c>
      <c r="C4" s="11">
        <v>200</v>
      </c>
      <c r="D4" s="26">
        <v>4.31</v>
      </c>
      <c r="E4" s="26">
        <v>5.75</v>
      </c>
      <c r="F4" s="26">
        <v>3.91</v>
      </c>
      <c r="G4" s="26">
        <v>5.21</v>
      </c>
      <c r="H4" s="26">
        <v>14.13</v>
      </c>
      <c r="I4" s="26">
        <v>18.84</v>
      </c>
      <c r="J4" s="26">
        <v>108.9</v>
      </c>
      <c r="K4" s="26">
        <v>145.2</v>
      </c>
      <c r="L4" s="26">
        <v>0.68</v>
      </c>
      <c r="M4" s="26">
        <v>0.91</v>
      </c>
      <c r="N4" s="2">
        <v>120</v>
      </c>
    </row>
    <row r="5" spans="1:14" ht="16.5" customHeight="1">
      <c r="A5" s="1" t="s">
        <v>4</v>
      </c>
      <c r="B5" s="30">
        <v>27</v>
      </c>
      <c r="C5" s="29">
        <v>36</v>
      </c>
      <c r="D5" s="26">
        <v>2.05</v>
      </c>
      <c r="E5" s="26">
        <v>2.68</v>
      </c>
      <c r="F5" s="26">
        <v>0.26</v>
      </c>
      <c r="G5" s="26">
        <v>0.34</v>
      </c>
      <c r="H5" s="26">
        <v>8.68</v>
      </c>
      <c r="I5" s="26">
        <v>11.35</v>
      </c>
      <c r="J5" s="26">
        <v>61.1</v>
      </c>
      <c r="K5" s="26">
        <v>79.9</v>
      </c>
      <c r="L5" s="26"/>
      <c r="M5" s="26"/>
      <c r="N5" s="2"/>
    </row>
    <row r="6" spans="1:14" ht="18.75" customHeight="1">
      <c r="A6" s="1" t="s">
        <v>18</v>
      </c>
      <c r="B6" s="24">
        <v>7</v>
      </c>
      <c r="C6" s="24">
        <v>7</v>
      </c>
      <c r="D6" s="26">
        <v>0.04</v>
      </c>
      <c r="E6" s="26">
        <v>0.04</v>
      </c>
      <c r="F6" s="26">
        <v>3.62</v>
      </c>
      <c r="G6" s="26">
        <v>3.62</v>
      </c>
      <c r="H6" s="26">
        <v>0.06</v>
      </c>
      <c r="I6" s="26">
        <v>0.06</v>
      </c>
      <c r="J6" s="26">
        <v>33</v>
      </c>
      <c r="K6" s="26">
        <v>33</v>
      </c>
      <c r="L6" s="26"/>
      <c r="M6" s="26"/>
      <c r="N6" s="5">
        <v>14</v>
      </c>
    </row>
    <row r="7" spans="1:14" ht="16.5" customHeight="1">
      <c r="A7" s="1" t="s">
        <v>40</v>
      </c>
      <c r="B7" s="29">
        <v>150</v>
      </c>
      <c r="C7" s="29">
        <v>200</v>
      </c>
      <c r="D7" s="26">
        <v>2.34</v>
      </c>
      <c r="E7" s="26">
        <v>3.12</v>
      </c>
      <c r="F7" s="26">
        <v>2</v>
      </c>
      <c r="G7" s="26">
        <v>2.67</v>
      </c>
      <c r="H7" s="26">
        <v>10.63</v>
      </c>
      <c r="I7" s="26">
        <v>14.17</v>
      </c>
      <c r="J7" s="26">
        <v>70</v>
      </c>
      <c r="K7" s="26">
        <v>93.3</v>
      </c>
      <c r="L7" s="26">
        <v>0.98</v>
      </c>
      <c r="M7" s="26">
        <v>1.31</v>
      </c>
      <c r="N7" s="2">
        <v>379</v>
      </c>
    </row>
    <row r="8" spans="1:14" ht="15.75">
      <c r="A8" s="14" t="s">
        <v>5</v>
      </c>
      <c r="B8" s="25">
        <f>SUM(B4:B7)</f>
        <v>334</v>
      </c>
      <c r="C8" s="25">
        <f>SUM(C4:C7)</f>
        <v>443</v>
      </c>
      <c r="D8" s="27">
        <f aca="true" t="shared" si="0" ref="D8:M8">SUM(D4:D7)</f>
        <v>8.739999999999998</v>
      </c>
      <c r="E8" s="27">
        <f t="shared" si="0"/>
        <v>11.59</v>
      </c>
      <c r="F8" s="27">
        <f t="shared" si="0"/>
        <v>9.79</v>
      </c>
      <c r="G8" s="27">
        <f t="shared" si="0"/>
        <v>11.84</v>
      </c>
      <c r="H8" s="27">
        <f t="shared" si="0"/>
        <v>33.5</v>
      </c>
      <c r="I8" s="27">
        <f t="shared" si="0"/>
        <v>44.419999999999995</v>
      </c>
      <c r="J8" s="27">
        <f t="shared" si="0"/>
        <v>273</v>
      </c>
      <c r="K8" s="27">
        <f t="shared" si="0"/>
        <v>351.40000000000003</v>
      </c>
      <c r="L8" s="27">
        <f t="shared" si="0"/>
        <v>1.6600000000000001</v>
      </c>
      <c r="M8" s="27">
        <f t="shared" si="0"/>
        <v>2.22</v>
      </c>
      <c r="N8" s="2"/>
    </row>
    <row r="9" spans="1:14" ht="15.75">
      <c r="A9" s="9" t="s">
        <v>6</v>
      </c>
      <c r="B9" s="2"/>
      <c r="C9" s="2"/>
      <c r="D9" s="26"/>
      <c r="E9" s="26"/>
      <c r="F9" s="26"/>
      <c r="G9" s="26"/>
      <c r="H9" s="26"/>
      <c r="I9" s="26"/>
      <c r="J9" s="26"/>
      <c r="K9" s="26"/>
      <c r="L9" s="26"/>
      <c r="M9" s="26"/>
      <c r="N9" s="2"/>
    </row>
    <row r="10" spans="1:15" s="6" customFormat="1" ht="20.25" customHeight="1">
      <c r="A10" s="1" t="s">
        <v>35</v>
      </c>
      <c r="B10" s="32">
        <v>80</v>
      </c>
      <c r="C10" s="32">
        <v>80</v>
      </c>
      <c r="D10" s="26">
        <v>0.4</v>
      </c>
      <c r="E10" s="26">
        <v>0.4</v>
      </c>
      <c r="F10" s="26">
        <v>0.4</v>
      </c>
      <c r="G10" s="26">
        <v>0.4</v>
      </c>
      <c r="H10" s="26">
        <v>9.8</v>
      </c>
      <c r="I10" s="26">
        <v>9.8</v>
      </c>
      <c r="J10" s="26">
        <v>47</v>
      </c>
      <c r="K10" s="26">
        <v>47</v>
      </c>
      <c r="L10" s="26">
        <v>10</v>
      </c>
      <c r="M10" s="26">
        <v>10</v>
      </c>
      <c r="N10" s="5">
        <v>338</v>
      </c>
      <c r="O10" s="49"/>
    </row>
    <row r="11" spans="1:14" s="6" customFormat="1" ht="20.25" customHeight="1">
      <c r="A11" s="14" t="s">
        <v>5</v>
      </c>
      <c r="B11" s="25">
        <f>SUM(B10:B10)</f>
        <v>80</v>
      </c>
      <c r="C11" s="25">
        <f>SUM(C10:C10)</f>
        <v>80</v>
      </c>
      <c r="D11" s="26">
        <f aca="true" t="shared" si="1" ref="D11:M11">SUM(D10)</f>
        <v>0.4</v>
      </c>
      <c r="E11" s="26">
        <f t="shared" si="1"/>
        <v>0.4</v>
      </c>
      <c r="F11" s="26">
        <f t="shared" si="1"/>
        <v>0.4</v>
      </c>
      <c r="G11" s="26">
        <f t="shared" si="1"/>
        <v>0.4</v>
      </c>
      <c r="H11" s="26">
        <f t="shared" si="1"/>
        <v>9.8</v>
      </c>
      <c r="I11" s="26">
        <f t="shared" si="1"/>
        <v>9.8</v>
      </c>
      <c r="J11" s="26">
        <f t="shared" si="1"/>
        <v>47</v>
      </c>
      <c r="K11" s="26">
        <f t="shared" si="1"/>
        <v>47</v>
      </c>
      <c r="L11" s="26">
        <f t="shared" si="1"/>
        <v>10</v>
      </c>
      <c r="M11" s="26">
        <f t="shared" si="1"/>
        <v>10</v>
      </c>
      <c r="N11" s="5"/>
    </row>
    <row r="12" spans="1:14" ht="15.75">
      <c r="A12" s="13" t="s">
        <v>7</v>
      </c>
      <c r="B12" s="34"/>
      <c r="C12" s="2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"/>
    </row>
    <row r="13" spans="1:14" ht="15.75">
      <c r="A13" s="23" t="s">
        <v>48</v>
      </c>
      <c r="B13" s="5">
        <v>40</v>
      </c>
      <c r="C13" s="5">
        <v>60</v>
      </c>
      <c r="D13" s="26">
        <v>0.32</v>
      </c>
      <c r="E13" s="26">
        <v>0.54</v>
      </c>
      <c r="F13" s="26">
        <v>1.65</v>
      </c>
      <c r="G13" s="26">
        <v>2.82</v>
      </c>
      <c r="H13" s="26">
        <v>2.07</v>
      </c>
      <c r="I13" s="26">
        <v>3.55</v>
      </c>
      <c r="J13" s="26">
        <v>24.36</v>
      </c>
      <c r="K13" s="26">
        <v>41.76</v>
      </c>
      <c r="L13" s="26">
        <v>1.93</v>
      </c>
      <c r="M13" s="26">
        <v>3.31</v>
      </c>
      <c r="N13" s="2">
        <v>53</v>
      </c>
    </row>
    <row r="14" spans="1:14" ht="32.25" customHeight="1">
      <c r="A14" s="1" t="s">
        <v>117</v>
      </c>
      <c r="B14" s="12">
        <v>150</v>
      </c>
      <c r="C14" s="12">
        <v>200</v>
      </c>
      <c r="D14" s="26">
        <v>2.65</v>
      </c>
      <c r="E14" s="26">
        <v>3.54</v>
      </c>
      <c r="F14" s="26">
        <v>3.3</v>
      </c>
      <c r="G14" s="26">
        <v>4.4</v>
      </c>
      <c r="H14" s="26">
        <v>10.45</v>
      </c>
      <c r="I14" s="26">
        <v>13.93</v>
      </c>
      <c r="J14" s="26">
        <v>82.05</v>
      </c>
      <c r="K14" s="26">
        <v>109.4</v>
      </c>
      <c r="L14" s="26">
        <v>1.49</v>
      </c>
      <c r="M14" s="26">
        <v>1.99</v>
      </c>
      <c r="N14" s="2">
        <v>102</v>
      </c>
    </row>
    <row r="15" spans="1:14" ht="18" customHeight="1">
      <c r="A15" s="1" t="s">
        <v>127</v>
      </c>
      <c r="B15" s="2">
        <v>60</v>
      </c>
      <c r="C15" s="2">
        <v>80</v>
      </c>
      <c r="D15" s="26">
        <v>7.77</v>
      </c>
      <c r="E15" s="26">
        <v>11.65</v>
      </c>
      <c r="F15" s="26">
        <v>5.89</v>
      </c>
      <c r="G15" s="26">
        <v>8.84</v>
      </c>
      <c r="H15" s="26">
        <v>8.03</v>
      </c>
      <c r="I15" s="26">
        <v>12.05</v>
      </c>
      <c r="J15" s="26">
        <v>115.83</v>
      </c>
      <c r="K15" s="26">
        <v>173.75</v>
      </c>
      <c r="L15" s="26">
        <v>0.08</v>
      </c>
      <c r="M15" s="26">
        <v>0.11</v>
      </c>
      <c r="N15" s="2">
        <v>268</v>
      </c>
    </row>
    <row r="16" spans="1:14" ht="15.75">
      <c r="A16" s="1" t="s">
        <v>84</v>
      </c>
      <c r="B16" s="2">
        <v>150</v>
      </c>
      <c r="C16" s="2">
        <v>150</v>
      </c>
      <c r="D16" s="26">
        <v>3.06</v>
      </c>
      <c r="E16" s="26">
        <v>3.06</v>
      </c>
      <c r="F16" s="26">
        <v>4.8</v>
      </c>
      <c r="G16" s="26">
        <v>4.8</v>
      </c>
      <c r="H16" s="26">
        <v>20.44</v>
      </c>
      <c r="I16" s="26">
        <v>20.44</v>
      </c>
      <c r="J16" s="26">
        <v>137.5</v>
      </c>
      <c r="K16" s="26">
        <v>137.5</v>
      </c>
      <c r="L16" s="26">
        <v>11.82</v>
      </c>
      <c r="M16" s="26">
        <v>11.82</v>
      </c>
      <c r="N16" s="55">
        <v>311</v>
      </c>
    </row>
    <row r="17" spans="1:14" ht="16.5" customHeight="1">
      <c r="A17" s="1" t="s">
        <v>23</v>
      </c>
      <c r="B17" s="39">
        <v>150</v>
      </c>
      <c r="C17" s="39">
        <v>200</v>
      </c>
      <c r="D17" s="26">
        <v>0.07</v>
      </c>
      <c r="E17" s="26">
        <v>0.09</v>
      </c>
      <c r="F17" s="26">
        <v>0.03</v>
      </c>
      <c r="G17" s="26">
        <v>0.04</v>
      </c>
      <c r="H17" s="26">
        <v>19.6</v>
      </c>
      <c r="I17" s="26">
        <v>26.14</v>
      </c>
      <c r="J17" s="26">
        <v>78.9</v>
      </c>
      <c r="K17" s="26">
        <v>105.2</v>
      </c>
      <c r="L17" s="26">
        <v>1.37</v>
      </c>
      <c r="M17" s="26">
        <v>1.83</v>
      </c>
      <c r="N17" s="2">
        <v>350</v>
      </c>
    </row>
    <row r="18" spans="1:14" ht="18" customHeight="1">
      <c r="A18" s="1" t="s">
        <v>8</v>
      </c>
      <c r="B18" s="41">
        <v>28</v>
      </c>
      <c r="C18" s="41">
        <v>36</v>
      </c>
      <c r="D18" s="26">
        <v>1.98</v>
      </c>
      <c r="E18" s="26">
        <v>2.44</v>
      </c>
      <c r="F18" s="26">
        <v>0.36</v>
      </c>
      <c r="G18" s="26">
        <v>0.44</v>
      </c>
      <c r="H18" s="26">
        <v>10.02</v>
      </c>
      <c r="I18" s="26">
        <v>12.36</v>
      </c>
      <c r="J18" s="26">
        <v>52.2</v>
      </c>
      <c r="K18" s="26">
        <v>64.38</v>
      </c>
      <c r="L18" s="26"/>
      <c r="M18" s="26"/>
      <c r="N18" s="2"/>
    </row>
    <row r="19" spans="1:14" ht="15.75" customHeight="1">
      <c r="A19" s="14" t="s">
        <v>5</v>
      </c>
      <c r="B19" s="25">
        <f aca="true" t="shared" si="2" ref="B19:M19">SUM(B13:B18)</f>
        <v>578</v>
      </c>
      <c r="C19" s="25">
        <f t="shared" si="2"/>
        <v>726</v>
      </c>
      <c r="D19" s="26">
        <f t="shared" si="2"/>
        <v>15.85</v>
      </c>
      <c r="E19" s="26">
        <f t="shared" si="2"/>
        <v>21.32</v>
      </c>
      <c r="F19" s="26">
        <f t="shared" si="2"/>
        <v>16.03</v>
      </c>
      <c r="G19" s="26">
        <f t="shared" si="2"/>
        <v>21.340000000000003</v>
      </c>
      <c r="H19" s="26">
        <f t="shared" si="2"/>
        <v>70.61</v>
      </c>
      <c r="I19" s="26">
        <f t="shared" si="2"/>
        <v>88.47</v>
      </c>
      <c r="J19" s="26">
        <f t="shared" si="2"/>
        <v>490.84</v>
      </c>
      <c r="K19" s="26">
        <f t="shared" si="2"/>
        <v>631.99</v>
      </c>
      <c r="L19" s="26">
        <f t="shared" si="2"/>
        <v>16.69</v>
      </c>
      <c r="M19" s="26">
        <f t="shared" si="2"/>
        <v>19.060000000000002</v>
      </c>
      <c r="N19" s="2"/>
    </row>
    <row r="20" spans="1:14" ht="15.75">
      <c r="A20" s="16" t="s">
        <v>9</v>
      </c>
      <c r="B20" s="5"/>
      <c r="C20" s="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"/>
    </row>
    <row r="21" spans="1:14" s="6" customFormat="1" ht="17.25" customHeight="1">
      <c r="A21" s="72" t="s">
        <v>128</v>
      </c>
      <c r="B21" s="71" t="s">
        <v>139</v>
      </c>
      <c r="C21" s="71" t="s">
        <v>139</v>
      </c>
      <c r="D21" s="26">
        <v>4</v>
      </c>
      <c r="E21" s="26">
        <v>4</v>
      </c>
      <c r="F21" s="26">
        <v>4.5</v>
      </c>
      <c r="G21" s="26">
        <v>4.5</v>
      </c>
      <c r="H21" s="26">
        <v>23.2</v>
      </c>
      <c r="I21" s="26">
        <v>23.2</v>
      </c>
      <c r="J21" s="26">
        <v>150</v>
      </c>
      <c r="K21" s="26">
        <v>150</v>
      </c>
      <c r="L21" s="26">
        <v>0.4</v>
      </c>
      <c r="M21" s="26">
        <v>0.4</v>
      </c>
      <c r="N21" s="2">
        <v>400</v>
      </c>
    </row>
    <row r="22" spans="1:14" ht="15.75">
      <c r="A22" s="3" t="s">
        <v>129</v>
      </c>
      <c r="B22" s="39">
        <v>180</v>
      </c>
      <c r="C22" s="39">
        <v>200</v>
      </c>
      <c r="D22" s="26">
        <v>4.08</v>
      </c>
      <c r="E22" s="26">
        <v>5.45</v>
      </c>
      <c r="F22" s="26">
        <v>4.62</v>
      </c>
      <c r="G22" s="26">
        <v>6.16</v>
      </c>
      <c r="H22" s="26">
        <v>6.41</v>
      </c>
      <c r="I22" s="26">
        <v>8.55</v>
      </c>
      <c r="J22" s="26">
        <v>82.76</v>
      </c>
      <c r="K22" s="26">
        <v>110.35</v>
      </c>
      <c r="L22" s="26">
        <v>0.78</v>
      </c>
      <c r="M22" s="26">
        <v>1.14</v>
      </c>
      <c r="N22" s="2">
        <v>67</v>
      </c>
    </row>
    <row r="23" spans="1:14" ht="15.75" hidden="1">
      <c r="A23" s="3"/>
      <c r="B23" s="22"/>
      <c r="C23" s="2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"/>
    </row>
    <row r="24" spans="1:14" ht="15.75" hidden="1">
      <c r="A24" s="40"/>
      <c r="B24" s="20"/>
      <c r="C24" s="2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"/>
    </row>
    <row r="25" spans="1:14" ht="16.5" customHeight="1" hidden="1">
      <c r="A25" s="1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3"/>
    </row>
    <row r="26" spans="1:14" ht="15.75" hidden="1">
      <c r="A26" s="3"/>
      <c r="B26" s="22"/>
      <c r="C26" s="2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"/>
    </row>
    <row r="27" spans="1:14" ht="15.75">
      <c r="A27" s="14" t="s">
        <v>5</v>
      </c>
      <c r="B27" s="25">
        <f aca="true" t="shared" si="3" ref="B27:M27">SUM(B21:B26)</f>
        <v>180</v>
      </c>
      <c r="C27" s="25">
        <f t="shared" si="3"/>
        <v>200</v>
      </c>
      <c r="D27" s="26">
        <f t="shared" si="3"/>
        <v>8.08</v>
      </c>
      <c r="E27" s="26">
        <f t="shared" si="3"/>
        <v>9.45</v>
      </c>
      <c r="F27" s="26">
        <f t="shared" si="3"/>
        <v>9.120000000000001</v>
      </c>
      <c r="G27" s="26">
        <f t="shared" si="3"/>
        <v>10.66</v>
      </c>
      <c r="H27" s="26">
        <f t="shared" si="3"/>
        <v>29.61</v>
      </c>
      <c r="I27" s="26">
        <f t="shared" si="3"/>
        <v>31.75</v>
      </c>
      <c r="J27" s="26">
        <f t="shared" si="3"/>
        <v>232.76</v>
      </c>
      <c r="K27" s="26">
        <f t="shared" si="3"/>
        <v>260.35</v>
      </c>
      <c r="L27" s="26">
        <f t="shared" si="3"/>
        <v>1.1800000000000002</v>
      </c>
      <c r="M27" s="26">
        <f t="shared" si="3"/>
        <v>1.54</v>
      </c>
      <c r="N27" s="2"/>
    </row>
    <row r="28" spans="1:14" ht="15.75">
      <c r="A28" s="21" t="s">
        <v>61</v>
      </c>
      <c r="B28" s="25">
        <f>B8+B11+B19+B27</f>
        <v>1172</v>
      </c>
      <c r="C28" s="25">
        <f>C8+C11+C19+C27</f>
        <v>1449</v>
      </c>
      <c r="D28" s="27">
        <f aca="true" t="shared" si="4" ref="D28:M28">D27+D19+D11+D8</f>
        <v>33.06999999999999</v>
      </c>
      <c r="E28" s="27">
        <f t="shared" si="4"/>
        <v>42.76</v>
      </c>
      <c r="F28" s="27">
        <f t="shared" si="4"/>
        <v>35.34</v>
      </c>
      <c r="G28" s="27">
        <f t="shared" si="4"/>
        <v>44.239999999999995</v>
      </c>
      <c r="H28" s="27">
        <f t="shared" si="4"/>
        <v>143.51999999999998</v>
      </c>
      <c r="I28" s="27">
        <f t="shared" si="4"/>
        <v>174.44</v>
      </c>
      <c r="J28" s="27">
        <f t="shared" si="4"/>
        <v>1043.6</v>
      </c>
      <c r="K28" s="27">
        <f t="shared" si="4"/>
        <v>1290.74</v>
      </c>
      <c r="L28" s="27">
        <f t="shared" si="4"/>
        <v>29.53</v>
      </c>
      <c r="M28" s="27">
        <f t="shared" si="4"/>
        <v>32.82</v>
      </c>
      <c r="N28" s="2"/>
    </row>
    <row r="29" spans="6:13" ht="15">
      <c r="F29" s="56"/>
      <c r="G29" s="56"/>
      <c r="H29" s="56"/>
      <c r="I29" s="56"/>
      <c r="J29" s="56"/>
      <c r="K29" s="56"/>
      <c r="L29" s="56"/>
      <c r="M29" s="56"/>
    </row>
    <row r="30" spans="6:13" ht="15">
      <c r="F30" s="56"/>
      <c r="G30" s="56"/>
      <c r="H30" s="56"/>
      <c r="I30" s="56"/>
      <c r="J30" s="56"/>
      <c r="K30" s="56"/>
      <c r="L30" s="56"/>
      <c r="M30" s="56"/>
    </row>
    <row r="31" spans="6:13" ht="15">
      <c r="F31" s="56"/>
      <c r="G31" s="56"/>
      <c r="H31" s="56"/>
      <c r="I31" s="56"/>
      <c r="J31" s="56"/>
      <c r="K31" s="56"/>
      <c r="L31" s="56"/>
      <c r="M31" s="56"/>
    </row>
  </sheetData>
  <sheetProtection/>
  <mergeCells count="8">
    <mergeCell ref="A1:A2"/>
    <mergeCell ref="B1:C2"/>
    <mergeCell ref="D1:E2"/>
    <mergeCell ref="F1:G2"/>
    <mergeCell ref="N1:N2"/>
    <mergeCell ref="H1:I2"/>
    <mergeCell ref="L1:M2"/>
    <mergeCell ref="J1:K2"/>
  </mergeCells>
  <printOptions/>
  <pageMargins left="0.11811023622047245" right="0.11811023622047245" top="0.35433070866141736" bottom="0" header="0.31496062992125984" footer="0.31496062992125984"/>
  <pageSetup horizontalDpi="180" verticalDpi="18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3">
      <selection activeCell="F13" sqref="F1:F16384"/>
    </sheetView>
  </sheetViews>
  <sheetFormatPr defaultColWidth="9.140625" defaultRowHeight="15"/>
  <cols>
    <col min="1" max="1" width="29.421875" style="0" customWidth="1"/>
    <col min="2" max="2" width="6.8515625" style="6" customWidth="1"/>
    <col min="3" max="3" width="7.421875" style="6" customWidth="1"/>
    <col min="4" max="4" width="5.57421875" style="49" customWidth="1"/>
    <col min="5" max="5" width="6.8515625" style="49" customWidth="1"/>
    <col min="6" max="6" width="7.57421875" style="49" customWidth="1"/>
    <col min="7" max="7" width="6.421875" style="49" customWidth="1"/>
    <col min="8" max="8" width="7.28125" style="49" customWidth="1"/>
    <col min="9" max="9" width="8.140625" style="49" customWidth="1"/>
    <col min="10" max="10" width="9.28125" style="49" customWidth="1"/>
    <col min="11" max="11" width="8.421875" style="49" customWidth="1"/>
    <col min="12" max="12" width="7.28125" style="49" customWidth="1"/>
    <col min="13" max="13" width="8.421875" style="49" customWidth="1"/>
    <col min="14" max="14" width="9.28125" style="0" customWidth="1"/>
  </cols>
  <sheetData>
    <row r="1" spans="1:14" ht="15" customHeight="1">
      <c r="A1" s="75" t="s">
        <v>16</v>
      </c>
      <c r="B1" s="76" t="s">
        <v>0</v>
      </c>
      <c r="C1" s="76"/>
      <c r="D1" s="77" t="s">
        <v>10</v>
      </c>
      <c r="E1" s="77"/>
      <c r="F1" s="77" t="s">
        <v>11</v>
      </c>
      <c r="G1" s="77"/>
      <c r="H1" s="77" t="s">
        <v>12</v>
      </c>
      <c r="I1" s="77"/>
      <c r="J1" s="77" t="s">
        <v>13</v>
      </c>
      <c r="K1" s="77"/>
      <c r="L1" s="80" t="s">
        <v>14</v>
      </c>
      <c r="M1" s="81"/>
      <c r="N1" s="84" t="s">
        <v>15</v>
      </c>
    </row>
    <row r="2" spans="1:14" ht="40.5" customHeight="1">
      <c r="A2" s="75"/>
      <c r="B2" s="76"/>
      <c r="C2" s="76"/>
      <c r="D2" s="77"/>
      <c r="E2" s="77"/>
      <c r="F2" s="77"/>
      <c r="G2" s="77"/>
      <c r="H2" s="77"/>
      <c r="I2" s="77"/>
      <c r="J2" s="77"/>
      <c r="K2" s="77"/>
      <c r="L2" s="82"/>
      <c r="M2" s="83"/>
      <c r="N2" s="85"/>
    </row>
    <row r="3" spans="1:14" ht="15.75">
      <c r="A3" s="9" t="s">
        <v>1</v>
      </c>
      <c r="B3" s="50" t="s">
        <v>2</v>
      </c>
      <c r="C3" s="50" t="s">
        <v>3</v>
      </c>
      <c r="D3" s="48" t="s">
        <v>2</v>
      </c>
      <c r="E3" s="48" t="s">
        <v>3</v>
      </c>
      <c r="F3" s="48" t="s">
        <v>2</v>
      </c>
      <c r="G3" s="48" t="s">
        <v>3</v>
      </c>
      <c r="H3" s="48" t="s">
        <v>2</v>
      </c>
      <c r="I3" s="48" t="s">
        <v>3</v>
      </c>
      <c r="J3" s="48" t="s">
        <v>2</v>
      </c>
      <c r="K3" s="48" t="s">
        <v>3</v>
      </c>
      <c r="L3" s="48" t="s">
        <v>2</v>
      </c>
      <c r="M3" s="48" t="s">
        <v>3</v>
      </c>
      <c r="N3" s="2"/>
    </row>
    <row r="4" spans="1:14" s="6" customFormat="1" ht="23.25" customHeight="1">
      <c r="A4" s="1" t="s">
        <v>25</v>
      </c>
      <c r="B4" s="63">
        <v>150</v>
      </c>
      <c r="C4" s="63">
        <v>200</v>
      </c>
      <c r="D4" s="26">
        <v>3.25</v>
      </c>
      <c r="E4" s="26">
        <v>4.34</v>
      </c>
      <c r="F4" s="26">
        <v>0.31</v>
      </c>
      <c r="G4" s="26">
        <v>0.41</v>
      </c>
      <c r="H4" s="26">
        <v>26.03</v>
      </c>
      <c r="I4" s="26">
        <v>34.71</v>
      </c>
      <c r="J4" s="26">
        <v>123.87</v>
      </c>
      <c r="K4" s="26">
        <v>165.16</v>
      </c>
      <c r="L4" s="26"/>
      <c r="M4" s="26"/>
      <c r="N4" s="2">
        <v>181</v>
      </c>
    </row>
    <row r="5" spans="1:14" ht="16.5" customHeight="1">
      <c r="A5" s="1" t="s">
        <v>4</v>
      </c>
      <c r="B5" s="30">
        <v>27</v>
      </c>
      <c r="C5" s="29">
        <v>36</v>
      </c>
      <c r="D5" s="26">
        <v>2.05</v>
      </c>
      <c r="E5" s="26">
        <v>2.68</v>
      </c>
      <c r="F5" s="26">
        <v>0.26</v>
      </c>
      <c r="G5" s="26">
        <v>0.34</v>
      </c>
      <c r="H5" s="26">
        <v>8.68</v>
      </c>
      <c r="I5" s="26">
        <v>11.35</v>
      </c>
      <c r="J5" s="26">
        <v>61.1</v>
      </c>
      <c r="K5" s="26">
        <v>79.9</v>
      </c>
      <c r="L5" s="26"/>
      <c r="M5" s="26"/>
      <c r="N5" s="2"/>
    </row>
    <row r="6" spans="1:14" ht="18.75" customHeight="1">
      <c r="A6" s="1" t="s">
        <v>18</v>
      </c>
      <c r="B6" s="24">
        <v>7</v>
      </c>
      <c r="C6" s="24">
        <v>7</v>
      </c>
      <c r="D6" s="26">
        <v>0.04</v>
      </c>
      <c r="E6" s="26">
        <v>0.04</v>
      </c>
      <c r="F6" s="26">
        <v>3.62</v>
      </c>
      <c r="G6" s="26">
        <v>3.62</v>
      </c>
      <c r="H6" s="26">
        <v>0.06</v>
      </c>
      <c r="I6" s="26">
        <v>0.06</v>
      </c>
      <c r="J6" s="26">
        <v>33</v>
      </c>
      <c r="K6" s="26">
        <v>33</v>
      </c>
      <c r="L6" s="26"/>
      <c r="M6" s="26"/>
      <c r="N6" s="5">
        <v>14</v>
      </c>
    </row>
    <row r="7" spans="1:14" ht="15.75">
      <c r="A7" s="1" t="s">
        <v>34</v>
      </c>
      <c r="B7" s="29">
        <v>150</v>
      </c>
      <c r="C7" s="29">
        <v>200</v>
      </c>
      <c r="D7" s="26">
        <v>0.04</v>
      </c>
      <c r="E7" s="26">
        <v>0.05</v>
      </c>
      <c r="F7" s="26">
        <v>0.01</v>
      </c>
      <c r="G7" s="26">
        <v>0.01</v>
      </c>
      <c r="H7" s="26">
        <v>9.32</v>
      </c>
      <c r="I7" s="26">
        <v>6.99</v>
      </c>
      <c r="J7" s="26">
        <v>28</v>
      </c>
      <c r="K7" s="26">
        <v>37.33</v>
      </c>
      <c r="L7" s="26">
        <v>0.02</v>
      </c>
      <c r="M7" s="26">
        <v>0.02</v>
      </c>
      <c r="N7" s="5">
        <v>376</v>
      </c>
    </row>
    <row r="8" spans="1:14" ht="16.5" customHeight="1">
      <c r="A8" s="14" t="s">
        <v>5</v>
      </c>
      <c r="B8" s="7">
        <f aca="true" t="shared" si="0" ref="B8:M8">SUM(B4:B7)</f>
        <v>334</v>
      </c>
      <c r="C8" s="7">
        <f t="shared" si="0"/>
        <v>443</v>
      </c>
      <c r="D8" s="27">
        <f t="shared" si="0"/>
        <v>5.38</v>
      </c>
      <c r="E8" s="27">
        <f t="shared" si="0"/>
        <v>7.109999999999999</v>
      </c>
      <c r="F8" s="27">
        <f t="shared" si="0"/>
        <v>4.2</v>
      </c>
      <c r="G8" s="27">
        <f t="shared" si="0"/>
        <v>4.38</v>
      </c>
      <c r="H8" s="27">
        <f t="shared" si="0"/>
        <v>44.09</v>
      </c>
      <c r="I8" s="27">
        <f t="shared" si="0"/>
        <v>53.11000000000001</v>
      </c>
      <c r="J8" s="27">
        <f t="shared" si="0"/>
        <v>245.97</v>
      </c>
      <c r="K8" s="27">
        <f t="shared" si="0"/>
        <v>315.39</v>
      </c>
      <c r="L8" s="27">
        <f t="shared" si="0"/>
        <v>0.02</v>
      </c>
      <c r="M8" s="27">
        <f t="shared" si="0"/>
        <v>0.02</v>
      </c>
      <c r="N8" s="2"/>
    </row>
    <row r="9" spans="1:14" ht="15.75">
      <c r="A9" s="9" t="s">
        <v>6</v>
      </c>
      <c r="B9" s="5"/>
      <c r="C9" s="5"/>
      <c r="D9" s="26"/>
      <c r="E9" s="26"/>
      <c r="F9" s="26"/>
      <c r="G9" s="26"/>
      <c r="H9" s="26"/>
      <c r="I9" s="26"/>
      <c r="J9" s="26"/>
      <c r="K9" s="26"/>
      <c r="L9" s="26"/>
      <c r="M9" s="26"/>
      <c r="N9" s="2"/>
    </row>
    <row r="10" spans="1:14" ht="22.5" customHeight="1">
      <c r="A10" s="40" t="s">
        <v>45</v>
      </c>
      <c r="B10" s="2">
        <v>80</v>
      </c>
      <c r="C10" s="2">
        <v>80</v>
      </c>
      <c r="D10" s="58">
        <v>0.53</v>
      </c>
      <c r="E10" s="58">
        <v>0.53</v>
      </c>
      <c r="F10" s="58">
        <v>0.13</v>
      </c>
      <c r="G10" s="58">
        <v>0.13</v>
      </c>
      <c r="H10" s="58">
        <v>15</v>
      </c>
      <c r="I10" s="58">
        <v>15</v>
      </c>
      <c r="J10" s="58">
        <v>65.33</v>
      </c>
      <c r="K10" s="58">
        <v>65.33</v>
      </c>
      <c r="L10" s="58">
        <v>25.33</v>
      </c>
      <c r="M10" s="58">
        <v>25.33</v>
      </c>
      <c r="N10" s="2">
        <v>338</v>
      </c>
    </row>
    <row r="11" spans="1:14" ht="21" customHeight="1">
      <c r="A11" s="14" t="s">
        <v>5</v>
      </c>
      <c r="B11" s="7">
        <f>SUM(B10:B10)</f>
        <v>80</v>
      </c>
      <c r="C11" s="62">
        <f>SUM(C10:C10)</f>
        <v>80</v>
      </c>
      <c r="D11" s="26">
        <f aca="true" t="shared" si="1" ref="D11:M11">SUM(D10)</f>
        <v>0.53</v>
      </c>
      <c r="E11" s="26">
        <f t="shared" si="1"/>
        <v>0.53</v>
      </c>
      <c r="F11" s="26">
        <f t="shared" si="1"/>
        <v>0.13</v>
      </c>
      <c r="G11" s="26">
        <f t="shared" si="1"/>
        <v>0.13</v>
      </c>
      <c r="H11" s="26">
        <f t="shared" si="1"/>
        <v>15</v>
      </c>
      <c r="I11" s="26">
        <f t="shared" si="1"/>
        <v>15</v>
      </c>
      <c r="J11" s="26">
        <f t="shared" si="1"/>
        <v>65.33</v>
      </c>
      <c r="K11" s="26">
        <f t="shared" si="1"/>
        <v>65.33</v>
      </c>
      <c r="L11" s="26">
        <f t="shared" si="1"/>
        <v>25.33</v>
      </c>
      <c r="M11" s="26">
        <f t="shared" si="1"/>
        <v>25.33</v>
      </c>
      <c r="N11" s="2"/>
    </row>
    <row r="12" spans="1:14" s="6" customFormat="1" ht="20.25" customHeight="1">
      <c r="A12" s="13" t="s">
        <v>7</v>
      </c>
      <c r="B12" s="5"/>
      <c r="C12" s="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5"/>
    </row>
    <row r="13" spans="1:14" ht="15.75">
      <c r="A13" s="15" t="s">
        <v>110</v>
      </c>
      <c r="B13" s="5">
        <v>40</v>
      </c>
      <c r="C13" s="5">
        <v>60</v>
      </c>
      <c r="D13" s="26">
        <v>0.25</v>
      </c>
      <c r="E13" s="26">
        <v>0.39</v>
      </c>
      <c r="F13" s="26">
        <v>1.56</v>
      </c>
      <c r="G13" s="26">
        <v>2.34</v>
      </c>
      <c r="H13" s="26">
        <v>1.58</v>
      </c>
      <c r="I13" s="26">
        <v>2.37</v>
      </c>
      <c r="J13" s="26">
        <v>21.38</v>
      </c>
      <c r="K13" s="26">
        <v>32.08</v>
      </c>
      <c r="L13" s="26">
        <v>3.74</v>
      </c>
      <c r="M13" s="26">
        <v>5.62</v>
      </c>
      <c r="N13" s="2">
        <v>29</v>
      </c>
    </row>
    <row r="14" spans="1:14" ht="18" customHeight="1">
      <c r="A14" s="1" t="s">
        <v>114</v>
      </c>
      <c r="B14" s="5" t="s">
        <v>135</v>
      </c>
      <c r="C14" s="5" t="s">
        <v>136</v>
      </c>
      <c r="D14" s="26">
        <v>3.52</v>
      </c>
      <c r="E14" s="26">
        <v>4.7</v>
      </c>
      <c r="F14" s="26">
        <v>6.91</v>
      </c>
      <c r="G14" s="26">
        <v>9.22</v>
      </c>
      <c r="H14" s="26">
        <v>10.24</v>
      </c>
      <c r="I14" s="26">
        <v>13.66</v>
      </c>
      <c r="J14" s="26">
        <v>117.3</v>
      </c>
      <c r="K14" s="26">
        <v>156.4</v>
      </c>
      <c r="L14" s="26">
        <v>4.91</v>
      </c>
      <c r="M14" s="26">
        <v>6.54</v>
      </c>
      <c r="N14" s="2">
        <v>99</v>
      </c>
    </row>
    <row r="15" spans="1:14" ht="20.25" customHeight="1">
      <c r="A15" s="1" t="s">
        <v>62</v>
      </c>
      <c r="B15" s="5">
        <v>80</v>
      </c>
      <c r="C15" s="5">
        <v>100</v>
      </c>
      <c r="D15" s="26">
        <v>6.64</v>
      </c>
      <c r="E15" s="26">
        <v>8.86</v>
      </c>
      <c r="F15" s="26">
        <v>7.36</v>
      </c>
      <c r="G15" s="26">
        <v>9.82</v>
      </c>
      <c r="H15" s="26">
        <v>8.77</v>
      </c>
      <c r="I15" s="26">
        <v>11.7</v>
      </c>
      <c r="J15" s="26">
        <v>128.25</v>
      </c>
      <c r="K15" s="26">
        <v>176</v>
      </c>
      <c r="L15" s="26">
        <v>0.43</v>
      </c>
      <c r="M15" s="26">
        <v>0.57</v>
      </c>
      <c r="N15" s="2">
        <v>278</v>
      </c>
    </row>
    <row r="16" spans="1:14" s="6" customFormat="1" ht="17.25" customHeight="1">
      <c r="A16" s="1" t="s">
        <v>133</v>
      </c>
      <c r="B16" s="45">
        <v>120</v>
      </c>
      <c r="C16" s="45">
        <v>150</v>
      </c>
      <c r="D16" s="73">
        <v>7.08</v>
      </c>
      <c r="E16" s="73">
        <v>8.85</v>
      </c>
      <c r="F16" s="73">
        <v>7.63</v>
      </c>
      <c r="G16" s="73">
        <v>9.55</v>
      </c>
      <c r="H16" s="73">
        <v>31.88</v>
      </c>
      <c r="I16" s="73">
        <v>39.86</v>
      </c>
      <c r="J16" s="73">
        <v>223.99</v>
      </c>
      <c r="K16" s="73">
        <v>280</v>
      </c>
      <c r="L16" s="74"/>
      <c r="M16" s="26"/>
      <c r="N16" s="5">
        <v>171</v>
      </c>
    </row>
    <row r="17" spans="1:14" ht="15.75">
      <c r="A17" s="1" t="s">
        <v>22</v>
      </c>
      <c r="B17" s="2">
        <v>150</v>
      </c>
      <c r="C17" s="2">
        <v>200</v>
      </c>
      <c r="D17" s="58">
        <v>0.51</v>
      </c>
      <c r="E17" s="58">
        <v>0.68</v>
      </c>
      <c r="F17" s="58">
        <v>0.21</v>
      </c>
      <c r="G17" s="58">
        <v>0.28</v>
      </c>
      <c r="H17" s="58">
        <v>14.23</v>
      </c>
      <c r="I17" s="58">
        <v>18.97</v>
      </c>
      <c r="J17" s="58">
        <v>61</v>
      </c>
      <c r="K17" s="58">
        <v>81.33</v>
      </c>
      <c r="L17" s="58">
        <v>75</v>
      </c>
      <c r="M17" s="58">
        <v>100</v>
      </c>
      <c r="N17" s="2">
        <v>398</v>
      </c>
    </row>
    <row r="18" spans="1:14" ht="15.75">
      <c r="A18" s="1" t="s">
        <v>8</v>
      </c>
      <c r="B18" s="41">
        <v>28</v>
      </c>
      <c r="C18" s="41">
        <v>36</v>
      </c>
      <c r="D18" s="26">
        <v>1.98</v>
      </c>
      <c r="E18" s="26">
        <v>2.44</v>
      </c>
      <c r="F18" s="26">
        <v>0.36</v>
      </c>
      <c r="G18" s="26">
        <v>0.44</v>
      </c>
      <c r="H18" s="26">
        <v>10.02</v>
      </c>
      <c r="I18" s="26">
        <v>12.36</v>
      </c>
      <c r="J18" s="26">
        <v>52.2</v>
      </c>
      <c r="K18" s="26">
        <v>64.38</v>
      </c>
      <c r="L18" s="26"/>
      <c r="M18" s="26"/>
      <c r="N18" s="2"/>
    </row>
    <row r="19" spans="1:14" ht="15.75">
      <c r="A19" s="14" t="s">
        <v>5</v>
      </c>
      <c r="B19" s="7">
        <f aca="true" t="shared" si="2" ref="B19:M19">SUM(B13:B18)</f>
        <v>418</v>
      </c>
      <c r="C19" s="7">
        <f t="shared" si="2"/>
        <v>546</v>
      </c>
      <c r="D19" s="26">
        <f t="shared" si="2"/>
        <v>19.980000000000004</v>
      </c>
      <c r="E19" s="26">
        <f t="shared" si="2"/>
        <v>25.919999999999998</v>
      </c>
      <c r="F19" s="26">
        <f t="shared" si="2"/>
        <v>24.03</v>
      </c>
      <c r="G19" s="26">
        <f t="shared" si="2"/>
        <v>31.650000000000006</v>
      </c>
      <c r="H19" s="26">
        <f t="shared" si="2"/>
        <v>76.72</v>
      </c>
      <c r="I19" s="26">
        <f t="shared" si="2"/>
        <v>98.92</v>
      </c>
      <c r="J19" s="26">
        <f t="shared" si="2"/>
        <v>604.1200000000001</v>
      </c>
      <c r="K19" s="26">
        <f t="shared" si="2"/>
        <v>790.19</v>
      </c>
      <c r="L19" s="26">
        <f t="shared" si="2"/>
        <v>84.08</v>
      </c>
      <c r="M19" s="26">
        <f t="shared" si="2"/>
        <v>112.73</v>
      </c>
      <c r="N19" s="2"/>
    </row>
    <row r="20" spans="1:14" ht="15.75">
      <c r="A20" s="16" t="s">
        <v>9</v>
      </c>
      <c r="B20" s="5"/>
      <c r="C20" s="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"/>
    </row>
    <row r="21" spans="1:14" ht="30" customHeight="1">
      <c r="A21" s="1" t="s">
        <v>109</v>
      </c>
      <c r="B21" s="54" t="s">
        <v>96</v>
      </c>
      <c r="C21" s="54" t="s">
        <v>97</v>
      </c>
      <c r="D21" s="26">
        <v>5.9</v>
      </c>
      <c r="E21" s="26">
        <v>7.87</v>
      </c>
      <c r="F21" s="26">
        <v>12.36</v>
      </c>
      <c r="G21" s="26">
        <v>16.48</v>
      </c>
      <c r="H21" s="26">
        <v>4.9</v>
      </c>
      <c r="I21" s="26">
        <v>6.53</v>
      </c>
      <c r="J21" s="26">
        <v>153.78</v>
      </c>
      <c r="K21" s="26">
        <v>205.04</v>
      </c>
      <c r="L21" s="26">
        <v>1.08</v>
      </c>
      <c r="M21" s="26">
        <v>1.38</v>
      </c>
      <c r="N21" s="2">
        <v>211</v>
      </c>
    </row>
    <row r="22" spans="1:14" ht="15">
      <c r="A22" s="18" t="s">
        <v>88</v>
      </c>
      <c r="B22" s="39">
        <v>80</v>
      </c>
      <c r="C22" s="39">
        <v>80</v>
      </c>
      <c r="D22" s="26">
        <v>5.46</v>
      </c>
      <c r="E22" s="26">
        <v>5.46</v>
      </c>
      <c r="F22" s="26">
        <v>8.95</v>
      </c>
      <c r="G22" s="26">
        <v>8.95</v>
      </c>
      <c r="H22" s="26">
        <v>39.52</v>
      </c>
      <c r="I22" s="26">
        <v>39.52</v>
      </c>
      <c r="J22" s="26">
        <v>273</v>
      </c>
      <c r="K22" s="26">
        <v>273</v>
      </c>
      <c r="L22" s="26">
        <v>0.28</v>
      </c>
      <c r="M22" s="26">
        <v>0.28</v>
      </c>
      <c r="N22" s="33">
        <v>410</v>
      </c>
    </row>
    <row r="23" spans="1:14" ht="15.75">
      <c r="A23" s="1" t="s">
        <v>4</v>
      </c>
      <c r="B23" s="5">
        <v>27</v>
      </c>
      <c r="C23" s="5">
        <v>36</v>
      </c>
      <c r="D23" s="26">
        <v>2.05</v>
      </c>
      <c r="E23" s="26">
        <v>2.83</v>
      </c>
      <c r="F23" s="26">
        <v>0.26</v>
      </c>
      <c r="G23" s="26">
        <v>0.36</v>
      </c>
      <c r="H23" s="26">
        <v>8.68</v>
      </c>
      <c r="I23" s="26">
        <v>12.02</v>
      </c>
      <c r="J23" s="26">
        <v>61.1</v>
      </c>
      <c r="K23" s="26">
        <v>84.6</v>
      </c>
      <c r="L23" s="26"/>
      <c r="M23" s="26"/>
      <c r="N23" s="2"/>
    </row>
    <row r="24" spans="1:14" ht="21" customHeight="1">
      <c r="A24" s="1" t="s">
        <v>24</v>
      </c>
      <c r="B24" s="2">
        <v>180</v>
      </c>
      <c r="C24" s="2">
        <v>200</v>
      </c>
      <c r="D24" s="58">
        <v>5.22</v>
      </c>
      <c r="E24" s="58">
        <v>5.8</v>
      </c>
      <c r="F24" s="58">
        <v>4.5</v>
      </c>
      <c r="G24" s="58">
        <v>5</v>
      </c>
      <c r="H24" s="58">
        <v>7.56</v>
      </c>
      <c r="I24" s="58">
        <v>8.4</v>
      </c>
      <c r="J24" s="58">
        <v>91.8</v>
      </c>
      <c r="K24" s="58">
        <v>102</v>
      </c>
      <c r="L24" s="58">
        <v>0.54</v>
      </c>
      <c r="M24" s="58">
        <v>0.6</v>
      </c>
      <c r="N24" s="2">
        <v>386</v>
      </c>
    </row>
    <row r="25" spans="1:14" ht="15.75">
      <c r="A25" s="14" t="s">
        <v>5</v>
      </c>
      <c r="B25" s="7">
        <f aca="true" t="shared" si="3" ref="B25:M25">SUM(B4:B24)</f>
        <v>1951</v>
      </c>
      <c r="C25" s="7">
        <f t="shared" si="3"/>
        <v>2454</v>
      </c>
      <c r="D25" s="26">
        <f t="shared" si="3"/>
        <v>70.41</v>
      </c>
      <c r="E25" s="26">
        <f t="shared" si="3"/>
        <v>89.07999999999998</v>
      </c>
      <c r="F25" s="26">
        <f t="shared" si="3"/>
        <v>82.79000000000002</v>
      </c>
      <c r="G25" s="26">
        <f t="shared" si="3"/>
        <v>103.11000000000001</v>
      </c>
      <c r="H25" s="26">
        <f t="shared" si="3"/>
        <v>332.28</v>
      </c>
      <c r="I25" s="26">
        <f t="shared" si="3"/>
        <v>400.5299999999999</v>
      </c>
      <c r="J25" s="26">
        <f t="shared" si="3"/>
        <v>2410.52</v>
      </c>
      <c r="K25" s="26">
        <f t="shared" si="3"/>
        <v>3006.46</v>
      </c>
      <c r="L25" s="26">
        <f t="shared" si="3"/>
        <v>220.76000000000002</v>
      </c>
      <c r="M25" s="26">
        <f t="shared" si="3"/>
        <v>278.42</v>
      </c>
      <c r="N25" s="2"/>
    </row>
    <row r="26" spans="1:14" ht="15.75">
      <c r="A26" s="21" t="s">
        <v>64</v>
      </c>
      <c r="B26" s="7">
        <f>B8+B11+B19+B25</f>
        <v>2783</v>
      </c>
      <c r="C26" s="7">
        <f>C8+C11+C19+C25</f>
        <v>3523</v>
      </c>
      <c r="D26" s="26">
        <f aca="true" t="shared" si="4" ref="D26:M26">D25+D19+D11+D8</f>
        <v>96.3</v>
      </c>
      <c r="E26" s="26">
        <f t="shared" si="4"/>
        <v>122.63999999999999</v>
      </c>
      <c r="F26" s="26">
        <f t="shared" si="4"/>
        <v>111.15000000000002</v>
      </c>
      <c r="G26" s="26">
        <f t="shared" si="4"/>
        <v>139.27</v>
      </c>
      <c r="H26" s="26">
        <f t="shared" si="4"/>
        <v>468.09000000000003</v>
      </c>
      <c r="I26" s="26">
        <f t="shared" si="4"/>
        <v>567.56</v>
      </c>
      <c r="J26" s="26">
        <f t="shared" si="4"/>
        <v>3325.94</v>
      </c>
      <c r="K26" s="26">
        <f t="shared" si="4"/>
        <v>4177.37</v>
      </c>
      <c r="L26" s="26">
        <f t="shared" si="4"/>
        <v>330.19</v>
      </c>
      <c r="M26" s="26">
        <f t="shared" si="4"/>
        <v>416.5</v>
      </c>
      <c r="N26" s="2"/>
    </row>
    <row r="27" spans="6:13" ht="15">
      <c r="F27" s="56"/>
      <c r="G27" s="56"/>
      <c r="H27" s="56"/>
      <c r="I27" s="56"/>
      <c r="J27" s="56"/>
      <c r="K27" s="56"/>
      <c r="L27" s="56"/>
      <c r="M27" s="56"/>
    </row>
    <row r="28" spans="6:13" ht="15">
      <c r="F28" s="56"/>
      <c r="G28" s="56"/>
      <c r="H28" s="56"/>
      <c r="I28" s="56"/>
      <c r="J28" s="56"/>
      <c r="K28" s="56"/>
      <c r="L28" s="56"/>
      <c r="M28" s="56"/>
    </row>
  </sheetData>
  <sheetProtection/>
  <mergeCells count="8">
    <mergeCell ref="A1:A2"/>
    <mergeCell ref="B1:C2"/>
    <mergeCell ref="D1:E2"/>
    <mergeCell ref="F1:G2"/>
    <mergeCell ref="N1:N2"/>
    <mergeCell ref="H1:I2"/>
    <mergeCell ref="L1:M2"/>
    <mergeCell ref="J1:K2"/>
  </mergeCells>
  <printOptions/>
  <pageMargins left="0.11811023622047245" right="0.11811023622047245" top="0.35433070866141736" bottom="0" header="0.31496062992125984" footer="0.31496062992125984"/>
  <pageSetup horizontalDpi="180" verticalDpi="18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3">
      <selection activeCell="F28" sqref="F28"/>
    </sheetView>
  </sheetViews>
  <sheetFormatPr defaultColWidth="9.140625" defaultRowHeight="15"/>
  <cols>
    <col min="1" max="1" width="32.00390625" style="0" customWidth="1"/>
    <col min="4" max="4" width="7.00390625" style="49" customWidth="1"/>
    <col min="5" max="5" width="7.8515625" style="49" customWidth="1"/>
    <col min="6" max="6" width="6.7109375" style="49" customWidth="1"/>
    <col min="7" max="7" width="6.28125" style="49" customWidth="1"/>
    <col min="8" max="8" width="6.7109375" style="49" customWidth="1"/>
    <col min="9" max="9" width="6.57421875" style="49" customWidth="1"/>
    <col min="10" max="10" width="7.421875" style="49" customWidth="1"/>
    <col min="11" max="11" width="8.28125" style="49" customWidth="1"/>
    <col min="12" max="12" width="7.421875" style="49" customWidth="1"/>
    <col min="13" max="13" width="7.57421875" style="49" customWidth="1"/>
    <col min="14" max="14" width="9.28125" style="0" customWidth="1"/>
  </cols>
  <sheetData>
    <row r="1" spans="1:14" ht="15" customHeight="1">
      <c r="A1" s="75" t="s">
        <v>16</v>
      </c>
      <c r="B1" s="90" t="s">
        <v>0</v>
      </c>
      <c r="C1" s="90"/>
      <c r="D1" s="77" t="s">
        <v>10</v>
      </c>
      <c r="E1" s="77"/>
      <c r="F1" s="77" t="s">
        <v>11</v>
      </c>
      <c r="G1" s="77"/>
      <c r="H1" s="77" t="s">
        <v>12</v>
      </c>
      <c r="I1" s="77"/>
      <c r="J1" s="77" t="s">
        <v>13</v>
      </c>
      <c r="K1" s="77"/>
      <c r="L1" s="80" t="s">
        <v>14</v>
      </c>
      <c r="M1" s="81"/>
      <c r="N1" s="84" t="s">
        <v>15</v>
      </c>
    </row>
    <row r="2" spans="1:14" ht="40.5" customHeight="1">
      <c r="A2" s="75"/>
      <c r="B2" s="90"/>
      <c r="C2" s="90"/>
      <c r="D2" s="77"/>
      <c r="E2" s="77"/>
      <c r="F2" s="77"/>
      <c r="G2" s="77"/>
      <c r="H2" s="77"/>
      <c r="I2" s="77"/>
      <c r="J2" s="77"/>
      <c r="K2" s="77"/>
      <c r="L2" s="82"/>
      <c r="M2" s="83"/>
      <c r="N2" s="85"/>
    </row>
    <row r="3" spans="1:14" ht="15.75">
      <c r="A3" s="9" t="s">
        <v>1</v>
      </c>
      <c r="B3" s="37" t="s">
        <v>2</v>
      </c>
      <c r="C3" s="38" t="s">
        <v>3</v>
      </c>
      <c r="D3" s="48" t="s">
        <v>2</v>
      </c>
      <c r="E3" s="48" t="s">
        <v>3</v>
      </c>
      <c r="F3" s="48" t="s">
        <v>2</v>
      </c>
      <c r="G3" s="48" t="s">
        <v>3</v>
      </c>
      <c r="H3" s="48" t="s">
        <v>2</v>
      </c>
      <c r="I3" s="48" t="s">
        <v>3</v>
      </c>
      <c r="J3" s="48" t="s">
        <v>2</v>
      </c>
      <c r="K3" s="48" t="s">
        <v>3</v>
      </c>
      <c r="L3" s="48" t="s">
        <v>2</v>
      </c>
      <c r="M3" s="48" t="s">
        <v>3</v>
      </c>
      <c r="N3" s="2"/>
    </row>
    <row r="4" spans="1:14" ht="24.75" customHeight="1">
      <c r="A4" s="1" t="s">
        <v>33</v>
      </c>
      <c r="B4" s="28">
        <v>150</v>
      </c>
      <c r="C4" s="28">
        <v>200</v>
      </c>
      <c r="D4" s="26">
        <v>3.68</v>
      </c>
      <c r="E4" s="26">
        <v>4.91</v>
      </c>
      <c r="F4" s="26">
        <v>4.5</v>
      </c>
      <c r="G4" s="26">
        <v>6</v>
      </c>
      <c r="H4" s="26">
        <v>17.62</v>
      </c>
      <c r="I4" s="26">
        <v>23.47</v>
      </c>
      <c r="J4" s="26">
        <v>126</v>
      </c>
      <c r="K4" s="26">
        <v>168</v>
      </c>
      <c r="L4" s="26"/>
      <c r="M4" s="26"/>
      <c r="N4" s="5">
        <v>182</v>
      </c>
    </row>
    <row r="5" spans="1:14" ht="18.75" customHeight="1">
      <c r="A5" s="1" t="s">
        <v>18</v>
      </c>
      <c r="B5" s="24">
        <v>7</v>
      </c>
      <c r="C5" s="24">
        <v>7</v>
      </c>
      <c r="D5" s="26">
        <v>0.04</v>
      </c>
      <c r="E5" s="26">
        <v>0.04</v>
      </c>
      <c r="F5" s="26">
        <v>3.62</v>
      </c>
      <c r="G5" s="26">
        <v>3.62</v>
      </c>
      <c r="H5" s="26">
        <v>0.06</v>
      </c>
      <c r="I5" s="26">
        <v>0.06</v>
      </c>
      <c r="J5" s="26">
        <v>33</v>
      </c>
      <c r="K5" s="26">
        <v>33</v>
      </c>
      <c r="L5" s="26"/>
      <c r="M5" s="26"/>
      <c r="N5" s="5">
        <v>14</v>
      </c>
    </row>
    <row r="6" spans="1:14" ht="15.75">
      <c r="A6" s="1" t="s">
        <v>4</v>
      </c>
      <c r="B6" s="30">
        <v>27</v>
      </c>
      <c r="C6" s="29">
        <v>36</v>
      </c>
      <c r="D6" s="26">
        <v>2.05</v>
      </c>
      <c r="E6" s="26">
        <v>2.68</v>
      </c>
      <c r="F6" s="26">
        <v>0.26</v>
      </c>
      <c r="G6" s="26">
        <v>0.34</v>
      </c>
      <c r="H6" s="26">
        <v>8.68</v>
      </c>
      <c r="I6" s="26">
        <v>11.35</v>
      </c>
      <c r="J6" s="26">
        <v>61.1</v>
      </c>
      <c r="K6" s="26">
        <v>79.9</v>
      </c>
      <c r="L6" s="26"/>
      <c r="M6" s="26"/>
      <c r="N6" s="2"/>
    </row>
    <row r="7" spans="1:14" ht="21" customHeight="1">
      <c r="A7" s="3" t="s">
        <v>43</v>
      </c>
      <c r="B7" s="2">
        <v>150</v>
      </c>
      <c r="C7" s="2">
        <v>200</v>
      </c>
      <c r="D7" s="60">
        <v>3.15</v>
      </c>
      <c r="E7" s="60">
        <v>4.2</v>
      </c>
      <c r="F7" s="60">
        <v>2.72</v>
      </c>
      <c r="G7" s="60">
        <v>3.63</v>
      </c>
      <c r="H7" s="60">
        <v>12.96</v>
      </c>
      <c r="I7" s="60">
        <v>17.28</v>
      </c>
      <c r="J7" s="60">
        <v>89</v>
      </c>
      <c r="K7" s="60">
        <v>118.67</v>
      </c>
      <c r="L7" s="60">
        <v>1.2</v>
      </c>
      <c r="M7" s="60">
        <v>1.6</v>
      </c>
      <c r="N7" s="2">
        <v>382</v>
      </c>
    </row>
    <row r="8" spans="1:14" s="6" customFormat="1" ht="20.25" customHeight="1">
      <c r="A8" s="14" t="s">
        <v>5</v>
      </c>
      <c r="B8" s="25">
        <f aca="true" t="shared" si="0" ref="B8:M8">SUM(B4:B7)</f>
        <v>334</v>
      </c>
      <c r="C8" s="25">
        <f t="shared" si="0"/>
        <v>443</v>
      </c>
      <c r="D8" s="26">
        <f t="shared" si="0"/>
        <v>8.92</v>
      </c>
      <c r="E8" s="26">
        <f t="shared" si="0"/>
        <v>11.830000000000002</v>
      </c>
      <c r="F8" s="26">
        <f t="shared" si="0"/>
        <v>11.100000000000001</v>
      </c>
      <c r="G8" s="26">
        <f t="shared" si="0"/>
        <v>13.59</v>
      </c>
      <c r="H8" s="26">
        <f t="shared" si="0"/>
        <v>39.32</v>
      </c>
      <c r="I8" s="26">
        <f t="shared" si="0"/>
        <v>52.16</v>
      </c>
      <c r="J8" s="26">
        <f t="shared" si="0"/>
        <v>309.1</v>
      </c>
      <c r="K8" s="26">
        <f t="shared" si="0"/>
        <v>399.57</v>
      </c>
      <c r="L8" s="26">
        <f t="shared" si="0"/>
        <v>1.2</v>
      </c>
      <c r="M8" s="26">
        <f t="shared" si="0"/>
        <v>1.6</v>
      </c>
      <c r="N8" s="2"/>
    </row>
    <row r="9" spans="1:14" ht="15.75">
      <c r="A9" s="9" t="s">
        <v>6</v>
      </c>
      <c r="B9" s="10"/>
      <c r="C9" s="10"/>
      <c r="D9" s="27"/>
      <c r="E9" s="27"/>
      <c r="F9" s="27"/>
      <c r="G9" s="27"/>
      <c r="H9" s="27"/>
      <c r="I9" s="27"/>
      <c r="J9" s="27"/>
      <c r="K9" s="27"/>
      <c r="L9" s="27"/>
      <c r="M9" s="27"/>
      <c r="N9" s="2"/>
    </row>
    <row r="10" spans="1:15" s="6" customFormat="1" ht="20.25" customHeight="1">
      <c r="A10" s="1" t="s">
        <v>35</v>
      </c>
      <c r="B10" s="32">
        <v>80</v>
      </c>
      <c r="C10" s="32">
        <v>80</v>
      </c>
      <c r="D10" s="26">
        <v>0.4</v>
      </c>
      <c r="E10" s="26">
        <v>0.4</v>
      </c>
      <c r="F10" s="26">
        <v>0.4</v>
      </c>
      <c r="G10" s="26">
        <v>0.4</v>
      </c>
      <c r="H10" s="26">
        <v>9.8</v>
      </c>
      <c r="I10" s="26">
        <v>9.8</v>
      </c>
      <c r="J10" s="26">
        <v>47</v>
      </c>
      <c r="K10" s="26">
        <v>47</v>
      </c>
      <c r="L10" s="26">
        <v>10</v>
      </c>
      <c r="M10" s="26">
        <v>10</v>
      </c>
      <c r="N10" s="5">
        <v>338</v>
      </c>
      <c r="O10" s="49"/>
    </row>
    <row r="11" spans="1:14" ht="16.5" customHeight="1">
      <c r="A11" s="14" t="s">
        <v>5</v>
      </c>
      <c r="B11" s="25">
        <f>SUM(B10:B10)</f>
        <v>80</v>
      </c>
      <c r="C11" s="25">
        <f>SUM(C10:C10)</f>
        <v>80</v>
      </c>
      <c r="D11" s="26">
        <f aca="true" t="shared" si="1" ref="D11:M11">SUM(D10)</f>
        <v>0.4</v>
      </c>
      <c r="E11" s="26">
        <f t="shared" si="1"/>
        <v>0.4</v>
      </c>
      <c r="F11" s="26">
        <f t="shared" si="1"/>
        <v>0.4</v>
      </c>
      <c r="G11" s="26">
        <f t="shared" si="1"/>
        <v>0.4</v>
      </c>
      <c r="H11" s="26">
        <f t="shared" si="1"/>
        <v>9.8</v>
      </c>
      <c r="I11" s="26">
        <f t="shared" si="1"/>
        <v>9.8</v>
      </c>
      <c r="J11" s="26">
        <f t="shared" si="1"/>
        <v>47</v>
      </c>
      <c r="K11" s="26">
        <f t="shared" si="1"/>
        <v>47</v>
      </c>
      <c r="L11" s="26">
        <f t="shared" si="1"/>
        <v>10</v>
      </c>
      <c r="M11" s="26">
        <f t="shared" si="1"/>
        <v>10</v>
      </c>
      <c r="N11" s="2"/>
    </row>
    <row r="12" spans="1:14" ht="21" customHeight="1">
      <c r="A12" s="13" t="s">
        <v>7</v>
      </c>
      <c r="B12" s="2"/>
      <c r="C12" s="2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"/>
    </row>
    <row r="13" spans="1:14" ht="15.75">
      <c r="A13" s="1" t="s">
        <v>56</v>
      </c>
      <c r="B13" s="2">
        <v>40</v>
      </c>
      <c r="C13" s="2">
        <v>60</v>
      </c>
      <c r="D13" s="26">
        <v>0.63</v>
      </c>
      <c r="E13" s="26">
        <v>0.84</v>
      </c>
      <c r="F13" s="26">
        <v>2.28</v>
      </c>
      <c r="G13" s="26">
        <v>3.04</v>
      </c>
      <c r="H13" s="26">
        <v>3.89</v>
      </c>
      <c r="I13" s="26">
        <v>5.18</v>
      </c>
      <c r="J13" s="26">
        <v>38.65</v>
      </c>
      <c r="K13" s="26">
        <v>51.54</v>
      </c>
      <c r="L13" s="26">
        <v>15.75</v>
      </c>
      <c r="M13" s="26">
        <v>21</v>
      </c>
      <c r="N13" s="2">
        <v>45</v>
      </c>
    </row>
    <row r="14" spans="1:14" ht="33" customHeight="1">
      <c r="A14" s="1" t="s">
        <v>103</v>
      </c>
      <c r="B14" s="2">
        <v>150</v>
      </c>
      <c r="C14" s="2">
        <v>200</v>
      </c>
      <c r="D14" s="58">
        <v>3.07</v>
      </c>
      <c r="E14" s="58">
        <v>4.09</v>
      </c>
      <c r="F14" s="58">
        <v>3.21</v>
      </c>
      <c r="G14" s="58">
        <v>4.28</v>
      </c>
      <c r="H14" s="58">
        <v>9.68</v>
      </c>
      <c r="I14" s="58">
        <v>12.91</v>
      </c>
      <c r="J14" s="58">
        <v>79.95</v>
      </c>
      <c r="K14" s="58">
        <v>106.6</v>
      </c>
      <c r="L14" s="58">
        <v>3.49</v>
      </c>
      <c r="M14" s="58">
        <v>4.65</v>
      </c>
      <c r="N14" s="2">
        <v>103</v>
      </c>
    </row>
    <row r="15" spans="1:14" ht="18.75" customHeight="1">
      <c r="A15" s="65" t="s">
        <v>44</v>
      </c>
      <c r="B15" s="22">
        <v>80</v>
      </c>
      <c r="C15" s="22">
        <v>100</v>
      </c>
      <c r="D15" s="58">
        <v>10.28</v>
      </c>
      <c r="E15" s="58">
        <v>12.89</v>
      </c>
      <c r="F15" s="58">
        <v>8.27</v>
      </c>
      <c r="G15" s="58">
        <v>10.18</v>
      </c>
      <c r="H15" s="58">
        <v>2.64</v>
      </c>
      <c r="I15" s="58">
        <v>3.27</v>
      </c>
      <c r="J15" s="58">
        <v>126</v>
      </c>
      <c r="K15" s="58">
        <v>156.25</v>
      </c>
      <c r="L15" s="58">
        <v>0.4</v>
      </c>
      <c r="M15" s="58">
        <v>0.69</v>
      </c>
      <c r="N15" s="2">
        <v>246</v>
      </c>
    </row>
    <row r="16" spans="1:14" s="6" customFormat="1" ht="17.25" customHeight="1">
      <c r="A16" s="1" t="s">
        <v>30</v>
      </c>
      <c r="B16" s="2">
        <v>120</v>
      </c>
      <c r="C16" s="2">
        <v>150</v>
      </c>
      <c r="D16" s="58">
        <v>2.43</v>
      </c>
      <c r="E16" s="58">
        <v>2.91</v>
      </c>
      <c r="F16" s="58">
        <v>3.58</v>
      </c>
      <c r="G16" s="58">
        <v>4.29</v>
      </c>
      <c r="H16" s="58">
        <v>24.45</v>
      </c>
      <c r="I16" s="58">
        <v>29.33</v>
      </c>
      <c r="J16" s="58">
        <v>139.8</v>
      </c>
      <c r="K16" s="58">
        <v>167.76</v>
      </c>
      <c r="L16" s="58"/>
      <c r="M16" s="58"/>
      <c r="N16" s="2">
        <v>304</v>
      </c>
    </row>
    <row r="17" spans="1:14" ht="16.5" customHeight="1">
      <c r="A17" s="40" t="s">
        <v>63</v>
      </c>
      <c r="B17" s="5">
        <v>150</v>
      </c>
      <c r="C17" s="5">
        <v>200</v>
      </c>
      <c r="D17" s="26">
        <v>0.33</v>
      </c>
      <c r="E17" s="26">
        <v>0.44</v>
      </c>
      <c r="F17" s="26">
        <v>0.015</v>
      </c>
      <c r="G17" s="26">
        <v>0.02</v>
      </c>
      <c r="H17" s="26">
        <v>20.82</v>
      </c>
      <c r="I17" s="26">
        <v>27.76</v>
      </c>
      <c r="J17" s="26">
        <v>84.75</v>
      </c>
      <c r="K17" s="26">
        <v>113</v>
      </c>
      <c r="L17" s="26">
        <v>0.3</v>
      </c>
      <c r="M17" s="26">
        <v>0.4</v>
      </c>
      <c r="N17" s="2">
        <v>349</v>
      </c>
    </row>
    <row r="18" spans="1:14" ht="15.75">
      <c r="A18" s="40" t="s">
        <v>8</v>
      </c>
      <c r="B18" s="41">
        <v>28</v>
      </c>
      <c r="C18" s="41">
        <v>36</v>
      </c>
      <c r="D18" s="26">
        <v>1.98</v>
      </c>
      <c r="E18" s="26">
        <v>2.44</v>
      </c>
      <c r="F18" s="26">
        <v>0.36</v>
      </c>
      <c r="G18" s="26">
        <v>0.44</v>
      </c>
      <c r="H18" s="26">
        <v>10.02</v>
      </c>
      <c r="I18" s="26">
        <v>12.36</v>
      </c>
      <c r="J18" s="26">
        <v>52.2</v>
      </c>
      <c r="K18" s="26">
        <v>64.38</v>
      </c>
      <c r="L18" s="58"/>
      <c r="M18" s="58"/>
      <c r="N18" s="2"/>
    </row>
    <row r="19" spans="1:14" ht="15.75">
      <c r="A19" s="14" t="s">
        <v>5</v>
      </c>
      <c r="B19" s="25">
        <f aca="true" t="shared" si="2" ref="B19:M19">SUM(B13:B18)</f>
        <v>568</v>
      </c>
      <c r="C19" s="25">
        <f t="shared" si="2"/>
        <v>746</v>
      </c>
      <c r="D19" s="58">
        <f t="shared" si="2"/>
        <v>18.72</v>
      </c>
      <c r="E19" s="58">
        <f t="shared" si="2"/>
        <v>23.610000000000003</v>
      </c>
      <c r="F19" s="58">
        <f t="shared" si="2"/>
        <v>17.715</v>
      </c>
      <c r="G19" s="58">
        <f t="shared" si="2"/>
        <v>22.25</v>
      </c>
      <c r="H19" s="58">
        <f t="shared" si="2"/>
        <v>71.5</v>
      </c>
      <c r="I19" s="58">
        <f t="shared" si="2"/>
        <v>90.81</v>
      </c>
      <c r="J19" s="58">
        <f t="shared" si="2"/>
        <v>521.35</v>
      </c>
      <c r="K19" s="58">
        <f t="shared" si="2"/>
        <v>659.53</v>
      </c>
      <c r="L19" s="58">
        <f t="shared" si="2"/>
        <v>19.94</v>
      </c>
      <c r="M19" s="58">
        <f t="shared" si="2"/>
        <v>26.74</v>
      </c>
      <c r="N19" s="2"/>
    </row>
    <row r="20" spans="1:14" ht="15.75">
      <c r="A20" s="16" t="s">
        <v>9</v>
      </c>
      <c r="B20" s="2"/>
      <c r="C20" s="2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"/>
    </row>
    <row r="21" spans="1:14" ht="15.75">
      <c r="A21" s="44" t="s">
        <v>48</v>
      </c>
      <c r="B21" s="47">
        <v>40</v>
      </c>
      <c r="C21" s="47">
        <v>60</v>
      </c>
      <c r="D21" s="26">
        <v>0.32</v>
      </c>
      <c r="E21" s="26">
        <v>0.54</v>
      </c>
      <c r="F21" s="26">
        <v>1.65</v>
      </c>
      <c r="G21" s="26">
        <v>2.82</v>
      </c>
      <c r="H21" s="26">
        <v>2.07</v>
      </c>
      <c r="I21" s="26">
        <v>3.55</v>
      </c>
      <c r="J21" s="26">
        <v>24.36</v>
      </c>
      <c r="K21" s="26">
        <v>41.76</v>
      </c>
      <c r="L21" s="26">
        <v>1.93</v>
      </c>
      <c r="M21" s="26">
        <v>3.31</v>
      </c>
      <c r="N21" s="2">
        <v>73</v>
      </c>
    </row>
    <row r="22" spans="1:14" ht="16.5" customHeight="1">
      <c r="A22" s="8" t="s">
        <v>105</v>
      </c>
      <c r="B22" s="64">
        <v>180</v>
      </c>
      <c r="C22" s="24">
        <v>200</v>
      </c>
      <c r="D22" s="26">
        <v>4.72</v>
      </c>
      <c r="E22" s="26">
        <v>5.24</v>
      </c>
      <c r="F22" s="26">
        <v>11.69</v>
      </c>
      <c r="G22" s="26">
        <v>11.92</v>
      </c>
      <c r="H22" s="26">
        <v>26.09</v>
      </c>
      <c r="I22" s="26">
        <v>28.98</v>
      </c>
      <c r="J22" s="26">
        <v>207.36</v>
      </c>
      <c r="K22" s="26">
        <v>230.4</v>
      </c>
      <c r="L22" s="26">
        <v>14.25</v>
      </c>
      <c r="M22" s="26">
        <v>15.83</v>
      </c>
      <c r="N22" s="2">
        <v>165</v>
      </c>
    </row>
    <row r="23" spans="1:14" ht="16.5" customHeight="1">
      <c r="A23" s="1" t="s">
        <v>71</v>
      </c>
      <c r="B23" s="5">
        <v>14</v>
      </c>
      <c r="C23" s="5">
        <v>20</v>
      </c>
      <c r="D23" s="26">
        <v>1.1</v>
      </c>
      <c r="E23" s="26">
        <v>2.2</v>
      </c>
      <c r="F23" s="26">
        <v>1.9</v>
      </c>
      <c r="G23" s="26">
        <v>3.8</v>
      </c>
      <c r="H23" s="26">
        <v>10.53</v>
      </c>
      <c r="I23" s="26">
        <v>21.06</v>
      </c>
      <c r="J23" s="26">
        <v>63.69</v>
      </c>
      <c r="K23" s="26">
        <v>127.38</v>
      </c>
      <c r="L23" s="26">
        <v>0.01</v>
      </c>
      <c r="M23" s="26">
        <v>0.02</v>
      </c>
      <c r="N23" s="2">
        <v>496</v>
      </c>
    </row>
    <row r="24" spans="1:14" ht="15.75">
      <c r="A24" s="1" t="s">
        <v>4</v>
      </c>
      <c r="B24" s="30">
        <v>27</v>
      </c>
      <c r="C24" s="29">
        <v>36</v>
      </c>
      <c r="D24" s="26">
        <v>2.36</v>
      </c>
      <c r="E24" s="26">
        <v>2.83</v>
      </c>
      <c r="F24" s="26">
        <v>0.3</v>
      </c>
      <c r="G24" s="26">
        <v>0.36</v>
      </c>
      <c r="H24" s="26">
        <v>10</v>
      </c>
      <c r="I24" s="26">
        <v>12</v>
      </c>
      <c r="J24" s="26">
        <v>70.5</v>
      </c>
      <c r="K24" s="26">
        <v>84.6</v>
      </c>
      <c r="L24" s="26"/>
      <c r="M24" s="26"/>
      <c r="N24" s="2"/>
    </row>
    <row r="25" spans="1:14" ht="16.5" customHeight="1">
      <c r="A25" s="3" t="s">
        <v>130</v>
      </c>
      <c r="B25" s="20">
        <v>180</v>
      </c>
      <c r="C25" s="20">
        <v>180</v>
      </c>
      <c r="D25" s="2">
        <v>0.14</v>
      </c>
      <c r="E25" s="2">
        <v>0.14</v>
      </c>
      <c r="F25" s="2">
        <v>0.2</v>
      </c>
      <c r="G25" s="2">
        <v>0.2</v>
      </c>
      <c r="H25" s="2">
        <v>15.45</v>
      </c>
      <c r="I25" s="2">
        <v>15.45</v>
      </c>
      <c r="J25" s="2">
        <v>65.29</v>
      </c>
      <c r="K25" s="2">
        <v>65.29</v>
      </c>
      <c r="L25" s="2">
        <v>6.4</v>
      </c>
      <c r="M25" s="2">
        <v>6.4</v>
      </c>
      <c r="N25" s="55">
        <v>392</v>
      </c>
    </row>
    <row r="26" spans="1:14" ht="15.75" hidden="1">
      <c r="A26" s="3"/>
      <c r="B26" s="22"/>
      <c r="C26" s="2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"/>
    </row>
    <row r="27" spans="1:14" ht="15.75">
      <c r="A27" s="14" t="s">
        <v>5</v>
      </c>
      <c r="B27" s="25">
        <f aca="true" t="shared" si="3" ref="B27:M27">SUM(B21:B26)</f>
        <v>441</v>
      </c>
      <c r="C27" s="25">
        <f t="shared" si="3"/>
        <v>496</v>
      </c>
      <c r="D27" s="26">
        <f t="shared" si="3"/>
        <v>8.64</v>
      </c>
      <c r="E27" s="26">
        <f t="shared" si="3"/>
        <v>10.950000000000001</v>
      </c>
      <c r="F27" s="26">
        <f t="shared" si="3"/>
        <v>15.74</v>
      </c>
      <c r="G27" s="26">
        <f t="shared" si="3"/>
        <v>19.099999999999998</v>
      </c>
      <c r="H27" s="26">
        <f t="shared" si="3"/>
        <v>64.14</v>
      </c>
      <c r="I27" s="26">
        <f t="shared" si="3"/>
        <v>81.04</v>
      </c>
      <c r="J27" s="26">
        <f t="shared" si="3"/>
        <v>431.20000000000005</v>
      </c>
      <c r="K27" s="26">
        <f t="shared" si="3"/>
        <v>549.43</v>
      </c>
      <c r="L27" s="26">
        <f t="shared" si="3"/>
        <v>22.590000000000003</v>
      </c>
      <c r="M27" s="26">
        <f t="shared" si="3"/>
        <v>25.560000000000002</v>
      </c>
      <c r="N27" s="2"/>
    </row>
    <row r="28" spans="1:14" ht="15.75">
      <c r="A28" s="21" t="s">
        <v>66</v>
      </c>
      <c r="B28" s="25">
        <f aca="true" t="shared" si="4" ref="B28:M28">B8+B11+B19+B27</f>
        <v>1423</v>
      </c>
      <c r="C28" s="25">
        <f t="shared" si="4"/>
        <v>1765</v>
      </c>
      <c r="D28" s="26">
        <f t="shared" si="4"/>
        <v>36.68</v>
      </c>
      <c r="E28" s="26">
        <f t="shared" si="4"/>
        <v>46.790000000000006</v>
      </c>
      <c r="F28" s="26">
        <f t="shared" si="4"/>
        <v>44.955000000000005</v>
      </c>
      <c r="G28" s="26">
        <f t="shared" si="4"/>
        <v>55.34</v>
      </c>
      <c r="H28" s="26">
        <f t="shared" si="4"/>
        <v>184.76</v>
      </c>
      <c r="I28" s="26">
        <f t="shared" si="4"/>
        <v>233.81</v>
      </c>
      <c r="J28" s="26">
        <f t="shared" si="4"/>
        <v>1308.65</v>
      </c>
      <c r="K28" s="26">
        <f t="shared" si="4"/>
        <v>1655.5299999999997</v>
      </c>
      <c r="L28" s="26">
        <f t="shared" si="4"/>
        <v>53.730000000000004</v>
      </c>
      <c r="M28" s="26">
        <f t="shared" si="4"/>
        <v>63.9</v>
      </c>
      <c r="N28" s="2"/>
    </row>
  </sheetData>
  <sheetProtection/>
  <mergeCells count="8">
    <mergeCell ref="A1:A2"/>
    <mergeCell ref="B1:C2"/>
    <mergeCell ref="D1:E2"/>
    <mergeCell ref="F1:G2"/>
    <mergeCell ref="N1:N2"/>
    <mergeCell ref="H1:I2"/>
    <mergeCell ref="J1:K2"/>
    <mergeCell ref="L1:M2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2018-02-05T15:00:24Z</dcterms:modified>
  <cp:category/>
  <cp:version/>
  <cp:contentType/>
  <cp:contentStatus/>
</cp:coreProperties>
</file>