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F112" i="1"/>
  <c r="P115"/>
  <c r="F115"/>
  <c r="F114"/>
  <c r="P114"/>
  <c r="P101"/>
  <c r="F101"/>
  <c r="I100"/>
  <c r="F100"/>
  <c r="H78" l="1"/>
  <c r="H74" l="1"/>
  <c r="H73"/>
  <c r="H72"/>
  <c r="S96"/>
  <c r="S94" s="1"/>
  <c r="P96"/>
  <c r="M96"/>
  <c r="M94" s="1"/>
  <c r="N94" s="1"/>
  <c r="I96"/>
  <c r="I94" s="1"/>
  <c r="P97"/>
  <c r="F97"/>
  <c r="F96"/>
  <c r="Q114"/>
  <c r="Q115"/>
  <c r="S111"/>
  <c r="P111"/>
  <c r="Q111" s="1"/>
  <c r="M111"/>
  <c r="I111"/>
  <c r="F111"/>
  <c r="G111" s="1"/>
  <c r="G112"/>
  <c r="Q101"/>
  <c r="G101"/>
  <c r="Q100"/>
  <c r="J100"/>
  <c r="G100"/>
  <c r="N100"/>
  <c r="G115"/>
  <c r="G114"/>
  <c r="G97"/>
  <c r="P94" l="1"/>
  <c r="Q94" s="1"/>
  <c r="Q97"/>
  <c r="F94"/>
  <c r="G94" s="1"/>
  <c r="G96"/>
  <c r="M83"/>
  <c r="I83"/>
  <c r="I79"/>
  <c r="M79"/>
  <c r="M78"/>
  <c r="I78"/>
  <c r="M77"/>
  <c r="I74"/>
  <c r="P73"/>
  <c r="M73"/>
  <c r="I73"/>
  <c r="P72"/>
  <c r="S72"/>
  <c r="M72"/>
  <c r="I72"/>
  <c r="T83"/>
  <c r="S83"/>
  <c r="P83"/>
  <c r="S81" l="1"/>
  <c r="S82"/>
  <c r="P81"/>
  <c r="P82"/>
  <c r="M82"/>
  <c r="M81"/>
  <c r="I81"/>
  <c r="I82"/>
  <c r="S80"/>
  <c r="P80"/>
  <c r="M80"/>
  <c r="I80"/>
  <c r="S79"/>
  <c r="P79"/>
  <c r="S78"/>
  <c r="P78"/>
  <c r="S77"/>
  <c r="P77"/>
  <c r="H77"/>
  <c r="I77" s="1"/>
  <c r="T77" l="1"/>
  <c r="S75"/>
  <c r="S76"/>
  <c r="P75"/>
  <c r="P76"/>
  <c r="M75"/>
  <c r="M76"/>
  <c r="I75"/>
  <c r="I76"/>
  <c r="S74"/>
  <c r="P74"/>
  <c r="M74"/>
  <c r="S73"/>
  <c r="T82" l="1"/>
  <c r="T81"/>
  <c r="T80"/>
  <c r="T79"/>
  <c r="T78"/>
  <c r="T72"/>
  <c r="T76"/>
  <c r="T75"/>
  <c r="T74"/>
  <c r="T73"/>
  <c r="R51" l="1"/>
  <c r="R50"/>
  <c r="R49"/>
</calcChain>
</file>

<file path=xl/sharedStrings.xml><?xml version="1.0" encoding="utf-8"?>
<sst xmlns="http://schemas.openxmlformats.org/spreadsheetml/2006/main" count="197" uniqueCount="136">
  <si>
    <t xml:space="preserve">Информация о качестве обслуживания потребителей услуг </t>
  </si>
  <si>
    <t>(наименование сетевой организации)</t>
  </si>
  <si>
    <t xml:space="preserve">1. Общая информация о сетевой организации </t>
  </si>
  <si>
    <t xml:space="preserve"> </t>
  </si>
  <si>
    <t>2015 год</t>
  </si>
  <si>
    <t>СН2</t>
  </si>
  <si>
    <t>НН</t>
  </si>
  <si>
    <t>Физические лица</t>
  </si>
  <si>
    <t>Юридические лица</t>
  </si>
  <si>
    <t>Количество точек поставки, шт</t>
  </si>
  <si>
    <t>все точки поставки электрической энергии оборудованы приборами учёта, в т.ч.:</t>
  </si>
  <si>
    <t>Юридические лица:</t>
  </si>
  <si>
    <t>- вводные устройства в МКЖД</t>
  </si>
  <si>
    <t>- ПУ с возможностью дистанционного сбора данных</t>
  </si>
  <si>
    <t>N п/п</t>
  </si>
  <si>
    <t>Показатель</t>
  </si>
  <si>
    <t>Значение показателя, годы</t>
  </si>
  <si>
    <t>Динамика изменения показателя</t>
  </si>
  <si>
    <t>Протяженность КЛ-6, 10 кВ, км</t>
  </si>
  <si>
    <t>Протяженность КЛ-0,4 кВ, км</t>
  </si>
  <si>
    <t>Протяженность ВЛ-0,4 кВ, км</t>
  </si>
  <si>
    <t>Количество двухтрансформаторных ТП, 6/0,4 кВ, шт</t>
  </si>
  <si>
    <t xml:space="preserve">2. Информация о качестве услуг по передаче электрической энергии </t>
  </si>
  <si>
    <t>N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</si>
  <si>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 xml:space="preserve">п 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</si>
  <si>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</si>
  <si>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-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</si>
  <si>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</si>
  <si>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4.1. </t>
  </si>
  <si>
    <t xml:space="preserve">3. Информация о качестве услуг по технологическому присоединению </t>
  </si>
  <si>
    <t>- размещена информация на официальном сайте организации;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</si>
  <si>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</si>
  <si>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</si>
  <si>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</si>
  <si>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</si>
  <si>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</si>
  <si>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</si>
  <si>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</si>
  <si>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</si>
  <si>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</si>
  <si>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</si>
  <si>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</si>
  <si>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 xml:space="preserve">Число заключенных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</si>
  <si>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</si>
  <si>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</si>
  <si>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по вине заявителя </t>
  </si>
  <si>
    <t>Динамика изменения показателя, %</t>
  </si>
  <si>
    <t xml:space="preserve">3.1 </t>
  </si>
  <si>
    <t xml:space="preserve">3.2. </t>
  </si>
  <si>
    <t>7.1</t>
  </si>
  <si>
    <t>7.2</t>
  </si>
  <si>
    <t xml:space="preserve">4. Качество обслуживания 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</si>
  <si>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</si>
  <si>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</si>
  <si>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</si>
  <si>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</si>
  <si>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</si>
  <si>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</si>
  <si>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 xml:space="preserve">Всего обращений потребителей, в том числе: </t>
  </si>
  <si>
    <t>  0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</si>
  <si>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</si>
  <si>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</si>
  <si>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</si>
  <si>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</si>
  <si>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</si>
  <si>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Консультации  </t>
  </si>
  <si>
    <t>Переоформление документов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</si>
  <si>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</si>
  <si>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</si>
  <si>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</si>
  <si>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</si>
  <si>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</si>
  <si>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прочее (указать) </t>
  </si>
  <si>
    <t xml:space="preserve">Заявка на оказание услуг </t>
  </si>
  <si>
    <t xml:space="preserve">по техноло-гическому присоединению </t>
  </si>
  <si>
    <t xml:space="preserve">на заключение договора на оказание услуг по передаче электрической энергии </t>
  </si>
  <si>
    <t xml:space="preserve">организация коммерческого учета электрической энергии </t>
  </si>
  <si>
    <t xml:space="preserve">Переоформление документов </t>
  </si>
  <si>
    <t>Категории обращений потребителей</t>
  </si>
  <si>
    <t xml:space="preserve">1.1 </t>
  </si>
  <si>
    <t>1.2</t>
  </si>
  <si>
    <t>1.3</t>
  </si>
  <si>
    <t>1.4</t>
  </si>
  <si>
    <t>1.5</t>
  </si>
  <si>
    <t>1.6</t>
  </si>
  <si>
    <t>1.7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</si>
  <si>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</si>
  <si>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</si>
  <si>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</si>
  <si>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</si>
  <si>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</si>
  <si>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</si>
  <si>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</si>
  <si>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</si>
  <si>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</si>
  <si>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</si>
  <si>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</si>
  <si>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</si>
  <si>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4.2. Информация о деятельности офисов обслуживания потребителей.</t>
  </si>
  <si>
    <t>Режим работы</t>
  </si>
  <si>
    <t xml:space="preserve">progress-2010@mail.ru </t>
  </si>
  <si>
    <t>  -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</si>
  <si>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</si>
  <si>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</si>
  <si>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</si>
  <si>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</si>
  <si>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</si>
  <si>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 xml:space="preserve">                                                                                                                                                                    8 (48134) 2-55-90</t>
  </si>
  <si>
    <t xml:space="preserve">     1.1. 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</si>
  <si>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 xml:space="preserve">     1.2. 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</si>
  <si>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 xml:space="preserve">   1.3. 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6(10) кВ в динамике относительно года, предшествующего отчетному.</t>
  </si>
  <si>
    <t xml:space="preserve">     3.1. 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</si>
  <si>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 xml:space="preserve">     2.1. 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</si>
  <si>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 xml:space="preserve">     4.1. 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</si>
  <si>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Пн – Пт: 9.00 – 13.00; 14.00 – 17.00</t>
  </si>
  <si>
    <t>Офис обслужива-ния потребите-лей</t>
  </si>
  <si>
    <t>Тип офи-са</t>
  </si>
  <si>
    <t>Адрес местонахожде-ния</t>
  </si>
  <si>
    <t>Номер телефо-на, адрес элект-ронной почты</t>
  </si>
  <si>
    <t>  Услуги по передаче электрической энергии, услуги по технологичес-кому присоедине-нию</t>
  </si>
  <si>
    <t xml:space="preserve">     4.3. Заочное обслуживании потребителей посредством телефонной связи осуществляется по телефонам: 8 (48134) 6-62-02</t>
  </si>
  <si>
    <t xml:space="preserve">     4.4. Наибольшее число поступивших обращений заявителей: оказание услуг по технологическому присоединению. Обращений содержащих жалобу не поступало.</t>
  </si>
  <si>
    <r>
      <t>Показатель средней продолжительности прекращений передачи электрической энергии    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), ч.</t>
    </r>
  </si>
  <si>
    <r>
      <t>Показатель средней частоты прекращений передачи электрической энергии                 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 xml:space="preserve"> ), ч.</t>
    </r>
  </si>
  <si>
    <r>
      <t>ООО «Прогресс плюс»</t>
    </r>
    <r>
      <rPr>
        <b/>
        <u/>
        <sz val="13"/>
        <color theme="1"/>
        <rFont val="Times New Roman"/>
        <family val="1"/>
        <charset val="204"/>
      </rPr>
      <t xml:space="preserve"> за</t>
    </r>
    <r>
      <rPr>
        <u/>
        <sz val="13"/>
        <color theme="1"/>
        <rFont val="Times New Roman"/>
        <family val="1"/>
        <charset val="204"/>
      </rPr>
      <t xml:space="preserve"> 2016 </t>
    </r>
    <r>
      <rPr>
        <b/>
        <u/>
        <sz val="13"/>
        <color theme="1"/>
        <rFont val="Times New Roman"/>
        <family val="1"/>
        <charset val="204"/>
      </rPr>
      <t>год</t>
    </r>
  </si>
  <si>
    <t>2016 год</t>
  </si>
  <si>
    <t>2015 г.</t>
  </si>
  <si>
    <t>2016 г.</t>
  </si>
  <si>
    <t>Всего в 2016 году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</si>
  <si>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</si>
  <si>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 xml:space="preserve"> ООО «Прогресс плюс»</t>
  </si>
  <si>
    <r>
      <t> </t>
    </r>
    <r>
      <rPr>
        <sz val="12"/>
        <color rgb="FF000000"/>
        <rFont val="Times New Roman"/>
        <family val="1"/>
        <charset val="204"/>
      </rPr>
      <t>216500, Россия, Смоленская область, г.Рославль           ул. Ленина д.10</t>
    </r>
  </si>
  <si>
    <t>  27</t>
  </si>
  <si>
    <t xml:space="preserve">      3.2. Сведения о качестве услуг по технологическому присоединению к электрическим сетям сетевой организации.(см.журнал по тех. присоединению №1.2.3.1)</t>
  </si>
  <si>
    <t>(см.журналы учета обращения потребителей)</t>
  </si>
  <si>
    <t>ВН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</si>
</sst>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rgb="FF00000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3"/>
      <color rgb="FF00000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left" vertical="top" wrapText="1" inden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2" fontId="3" fillId="0" borderId="0" xfId="0" applyNumberFormat="1" applyFont="1"/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1.8.3.5.5.9%20&#1060;&#1086;&#1088;&#1084;&#1072;%20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1.8.3.5.5.10%20&#1060;&#1086;&#1088;&#1084;&#1072;%203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1.8.3.5.5.6%20&#1060;&#1086;&#1088;&#1084;&#1072;%20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&#1046;&#1091;&#1088;&#1085;&#1072;&#1083;%20&#8470;1%20&#1087;&#1086;%20&#1084;&#1077;&#1088;&#1086;&#1087;&#1088;&#1080;&#1103;&#1090;&#1080;&#1103;&#1084;%20&#1087;&#1086;%20&#1058;&#105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1.8.3.5.5.20%20&#1046;&#1091;&#1088;&#1085;&#1072;&#1083;%20&#1087;&#1086;%20&#1055;&#105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5;&#1072;&#1085;&#1072;&#1089;&#1077;&#1085;&#1082;&#1086;&#1074;&#1072;\&#1055;&#1086;&#1082;&#1072;&#1079;&#1072;&#1090;&#1077;&#1083;&#1080;%20&#1085;&#1072;&#1076;&#1077;&#1078;&#1085;&#1086;&#1089;&#1090;&#1080;%20&#1080;%20&#1082;&#1072;&#1095;&#1077;&#1089;&#1090;&#1074;&#1072;\&#1074;&#1099;&#1083;&#1086;&#1078;&#1080;&#1090;&#1100;%20&#1074;%20&#1057;&#1052;&#1048;\1.8.3.5.5.21%20&#1046;&#1091;&#1088;&#1085;&#1072;&#1083;%20&#1087;&#1086;%20&#1087;&#1088;&#1086;&#1095;&#1080;&#1084;%20&#1079;&#1103;&#1074;&#1082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>
            <v>1</v>
          </cell>
        </row>
        <row r="8">
          <cell r="B8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У"/>
      <sheetName val="Лист2"/>
      <sheetName val="Лист3"/>
    </sheetNames>
    <sheetDataSet>
      <sheetData sheetId="0">
        <row r="15">
          <cell r="F15">
            <v>8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4">
          <cell r="F24">
            <v>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У"/>
      <sheetName val="Лист2"/>
      <sheetName val="Лист3"/>
    </sheetNames>
    <sheetDataSet>
      <sheetData sheetId="0">
        <row r="24">
          <cell r="E24">
            <v>10</v>
          </cell>
        </row>
        <row r="27">
          <cell r="E27">
            <v>6</v>
          </cell>
        </row>
        <row r="31">
          <cell r="E31">
            <v>10</v>
          </cell>
        </row>
        <row r="34">
          <cell r="E34">
            <v>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"/>
      <sheetName val="Лист2"/>
      <sheetName val="Лист3"/>
    </sheetNames>
    <sheetDataSet>
      <sheetData sheetId="0">
        <row r="28">
          <cell r="E28">
            <v>4</v>
          </cell>
        </row>
        <row r="29">
          <cell r="E29">
            <v>7</v>
          </cell>
        </row>
        <row r="35">
          <cell r="E35">
            <v>5</v>
          </cell>
        </row>
        <row r="38">
          <cell r="E38">
            <v>3</v>
          </cell>
        </row>
        <row r="42">
          <cell r="E42">
            <v>5</v>
          </cell>
        </row>
        <row r="45">
          <cell r="E45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ess-201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>
      <selection activeCell="G131" sqref="G131"/>
    </sheetView>
  </sheetViews>
  <sheetFormatPr defaultRowHeight="15.75"/>
  <cols>
    <col min="1" max="1" width="3.85546875" style="1" customWidth="1"/>
    <col min="2" max="4" width="6.140625" style="1" customWidth="1"/>
    <col min="5" max="10" width="8.140625" style="1" customWidth="1"/>
    <col min="11" max="11" width="5.42578125" style="1" customWidth="1"/>
    <col min="12" max="12" width="6.42578125" style="50" customWidth="1"/>
    <col min="13" max="14" width="8.140625" style="1" customWidth="1"/>
    <col min="15" max="15" width="6.28515625" style="1" customWidth="1"/>
    <col min="16" max="19" width="8.140625" style="1" customWidth="1"/>
    <col min="20" max="20" width="5.28515625" style="1" customWidth="1"/>
    <col min="21" max="16384" width="9.140625" style="1"/>
  </cols>
  <sheetData>
    <row r="1" spans="1:20" ht="16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2" customFormat="1" ht="16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1"/>
      <c r="M2" s="18"/>
      <c r="N2" s="18"/>
      <c r="O2" s="18"/>
      <c r="P2" s="18"/>
      <c r="Q2" s="18"/>
      <c r="R2" s="18"/>
      <c r="S2" s="18"/>
      <c r="T2" s="18"/>
    </row>
    <row r="3" spans="1:20" ht="17.25" customHeight="1">
      <c r="A3" s="58" t="s">
        <v>124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4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s="12" customFormat="1" ht="1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30.75" customHeight="1">
      <c r="A7" s="55" t="s">
        <v>108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1.75" customHeight="1">
      <c r="A8" s="2"/>
    </row>
    <row r="9" spans="1:20" ht="18" customHeight="1">
      <c r="A9" s="19"/>
      <c r="B9" s="19"/>
      <c r="C9" s="19"/>
      <c r="D9" s="19"/>
      <c r="E9" s="19"/>
      <c r="F9" s="19"/>
      <c r="G9" s="86" t="s">
        <v>3</v>
      </c>
      <c r="H9" s="87"/>
      <c r="I9" s="88"/>
      <c r="J9" s="93" t="s">
        <v>4</v>
      </c>
      <c r="K9" s="94"/>
      <c r="L9" s="95"/>
      <c r="M9" s="93" t="s">
        <v>125</v>
      </c>
      <c r="N9" s="94"/>
      <c r="O9" s="95"/>
    </row>
    <row r="10" spans="1:20" ht="18" customHeight="1">
      <c r="A10" s="20"/>
      <c r="B10" s="20"/>
      <c r="C10" s="20"/>
      <c r="D10" s="20"/>
      <c r="E10" s="20"/>
      <c r="F10" s="20"/>
      <c r="G10" s="89"/>
      <c r="H10" s="90"/>
      <c r="I10" s="91"/>
      <c r="J10" s="28" t="s">
        <v>5</v>
      </c>
      <c r="K10" s="28" t="s">
        <v>6</v>
      </c>
      <c r="L10" s="49" t="s">
        <v>135</v>
      </c>
      <c r="M10" s="4" t="s">
        <v>5</v>
      </c>
      <c r="N10" s="4" t="s">
        <v>6</v>
      </c>
      <c r="O10" s="49" t="s">
        <v>135</v>
      </c>
    </row>
    <row r="11" spans="1:20" ht="18" customHeight="1">
      <c r="A11" s="20"/>
      <c r="B11" s="20"/>
      <c r="C11" s="20"/>
      <c r="D11" s="20"/>
      <c r="E11" s="20"/>
      <c r="F11" s="20"/>
      <c r="G11" s="89" t="s">
        <v>7</v>
      </c>
      <c r="H11" s="90"/>
      <c r="I11" s="91"/>
      <c r="J11" s="28">
        <v>7</v>
      </c>
      <c r="K11" s="28">
        <v>25</v>
      </c>
      <c r="L11" s="49">
        <v>0</v>
      </c>
      <c r="M11" s="4">
        <v>8</v>
      </c>
      <c r="N11" s="4">
        <v>28</v>
      </c>
      <c r="O11" s="49">
        <v>0</v>
      </c>
    </row>
    <row r="12" spans="1:20" ht="18" customHeight="1">
      <c r="A12" s="20"/>
      <c r="B12" s="20"/>
      <c r="C12" s="20"/>
      <c r="D12" s="20"/>
      <c r="E12" s="20"/>
      <c r="F12" s="20"/>
      <c r="G12" s="89" t="s">
        <v>8</v>
      </c>
      <c r="H12" s="90"/>
      <c r="I12" s="91"/>
      <c r="J12" s="28">
        <v>17</v>
      </c>
      <c r="K12" s="28">
        <v>60</v>
      </c>
      <c r="L12" s="49">
        <v>1</v>
      </c>
      <c r="M12" s="4">
        <v>17</v>
      </c>
      <c r="N12" s="4">
        <v>60</v>
      </c>
      <c r="O12" s="49">
        <v>1</v>
      </c>
    </row>
    <row r="13" spans="1:20" ht="29.25" customHeight="1">
      <c r="A13" s="2"/>
    </row>
    <row r="14" spans="1:20" ht="63" customHeight="1">
      <c r="A14" s="55" t="s">
        <v>109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22.5" customHeight="1">
      <c r="A15" s="2"/>
    </row>
    <row r="16" spans="1:20" ht="15.75" customHeight="1">
      <c r="B16" s="20"/>
      <c r="C16" s="20"/>
      <c r="D16" s="20"/>
      <c r="E16" s="93"/>
      <c r="F16" s="94"/>
      <c r="G16" s="94"/>
      <c r="H16" s="94"/>
      <c r="I16" s="94"/>
      <c r="J16" s="94"/>
      <c r="K16" s="95"/>
      <c r="L16" s="48"/>
      <c r="M16" s="92" t="s">
        <v>4</v>
      </c>
      <c r="N16" s="92"/>
      <c r="O16" s="92" t="s">
        <v>125</v>
      </c>
      <c r="P16" s="92"/>
    </row>
    <row r="17" spans="1:20" ht="17.25" customHeight="1">
      <c r="B17" s="20"/>
      <c r="C17" s="20"/>
      <c r="D17" s="20"/>
      <c r="E17" s="98" t="s">
        <v>9</v>
      </c>
      <c r="F17" s="99"/>
      <c r="G17" s="99"/>
      <c r="H17" s="99"/>
      <c r="I17" s="99"/>
      <c r="J17" s="99"/>
      <c r="K17" s="100"/>
      <c r="L17" s="46"/>
      <c r="M17" s="92">
        <v>197</v>
      </c>
      <c r="N17" s="92"/>
      <c r="O17" s="92">
        <v>201</v>
      </c>
      <c r="P17" s="92"/>
    </row>
    <row r="18" spans="1:20" ht="21" customHeight="1">
      <c r="B18" s="21"/>
      <c r="C18" s="21"/>
      <c r="D18" s="21"/>
      <c r="E18" s="92" t="s">
        <v>10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20" ht="24.95" customHeight="1">
      <c r="B19" s="20"/>
      <c r="C19" s="20"/>
      <c r="D19" s="20"/>
      <c r="E19" s="92" t="s">
        <v>7</v>
      </c>
      <c r="F19" s="92"/>
      <c r="G19" s="92"/>
      <c r="H19" s="92"/>
      <c r="I19" s="92"/>
      <c r="J19" s="92"/>
      <c r="K19" s="92"/>
      <c r="L19" s="47"/>
      <c r="M19" s="96">
        <v>35</v>
      </c>
      <c r="N19" s="96"/>
      <c r="O19" s="96">
        <v>39</v>
      </c>
      <c r="P19" s="96"/>
    </row>
    <row r="20" spans="1:20" ht="24.95" customHeight="1">
      <c r="B20" s="20"/>
      <c r="C20" s="20"/>
      <c r="D20" s="20"/>
      <c r="E20" s="92" t="s">
        <v>11</v>
      </c>
      <c r="F20" s="92"/>
      <c r="G20" s="92"/>
      <c r="H20" s="92"/>
      <c r="I20" s="92"/>
      <c r="J20" s="92"/>
      <c r="K20" s="92"/>
      <c r="L20" s="47"/>
      <c r="M20" s="96">
        <v>137</v>
      </c>
      <c r="N20" s="96"/>
      <c r="O20" s="96">
        <v>135</v>
      </c>
      <c r="P20" s="96"/>
    </row>
    <row r="21" spans="1:20" ht="24.95" customHeight="1">
      <c r="B21" s="20"/>
      <c r="C21" s="20"/>
      <c r="D21" s="20"/>
      <c r="E21" s="92" t="s">
        <v>12</v>
      </c>
      <c r="F21" s="92"/>
      <c r="G21" s="92"/>
      <c r="H21" s="92"/>
      <c r="I21" s="92"/>
      <c r="J21" s="92"/>
      <c r="K21" s="92"/>
      <c r="L21" s="47"/>
      <c r="M21" s="96">
        <v>25</v>
      </c>
      <c r="N21" s="96"/>
      <c r="O21" s="96">
        <v>27</v>
      </c>
      <c r="P21" s="96"/>
    </row>
    <row r="22" spans="1:20" ht="24.95" customHeight="1">
      <c r="B22" s="20"/>
      <c r="C22" s="20"/>
      <c r="D22" s="20"/>
      <c r="E22" s="92" t="s">
        <v>13</v>
      </c>
      <c r="F22" s="92"/>
      <c r="G22" s="92"/>
      <c r="H22" s="92"/>
      <c r="I22" s="92"/>
      <c r="J22" s="92"/>
      <c r="K22" s="92"/>
      <c r="L22" s="47"/>
      <c r="M22" s="92">
        <v>0</v>
      </c>
      <c r="N22" s="92"/>
      <c r="O22" s="92">
        <v>0</v>
      </c>
      <c r="P22" s="92"/>
    </row>
    <row r="23" spans="1:20" s="12" customFormat="1" ht="24.95" customHeight="1">
      <c r="B23" s="20"/>
      <c r="C23" s="20"/>
      <c r="D23" s="2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20" ht="28.5" customHeight="1">
      <c r="A24" s="2"/>
    </row>
    <row r="25" spans="1:20" ht="43.5" customHeight="1">
      <c r="A25" s="83" t="s">
        <v>110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23.25" customHeight="1">
      <c r="A26" s="2"/>
    </row>
    <row r="27" spans="1:20" ht="30.75" customHeight="1">
      <c r="A27" s="82" t="s">
        <v>14</v>
      </c>
      <c r="B27" s="69" t="s">
        <v>15</v>
      </c>
      <c r="C27" s="70"/>
      <c r="D27" s="70"/>
      <c r="E27" s="70"/>
      <c r="F27" s="70"/>
      <c r="G27" s="70"/>
      <c r="H27" s="70"/>
      <c r="I27" s="70"/>
      <c r="J27" s="70"/>
      <c r="K27" s="71"/>
      <c r="L27" s="44"/>
      <c r="M27" s="97" t="s">
        <v>16</v>
      </c>
      <c r="N27" s="97"/>
      <c r="O27" s="97"/>
      <c r="P27" s="97"/>
      <c r="Q27" s="97"/>
      <c r="R27" s="97"/>
      <c r="S27" s="97"/>
      <c r="T27" s="97"/>
    </row>
    <row r="28" spans="1:20" ht="30" customHeight="1">
      <c r="A28" s="82"/>
      <c r="B28" s="72"/>
      <c r="C28" s="73"/>
      <c r="D28" s="73"/>
      <c r="E28" s="73"/>
      <c r="F28" s="73"/>
      <c r="G28" s="73"/>
      <c r="H28" s="73"/>
      <c r="I28" s="73"/>
      <c r="J28" s="73"/>
      <c r="K28" s="74"/>
      <c r="L28" s="45"/>
      <c r="M28" s="82" t="s">
        <v>126</v>
      </c>
      <c r="N28" s="82"/>
      <c r="O28" s="82" t="s">
        <v>127</v>
      </c>
      <c r="P28" s="82"/>
      <c r="Q28" s="82" t="s">
        <v>17</v>
      </c>
      <c r="R28" s="82"/>
      <c r="S28" s="82"/>
      <c r="T28" s="82"/>
    </row>
    <row r="29" spans="1:20" ht="20.25" customHeight="1">
      <c r="A29" s="10">
        <v>1</v>
      </c>
      <c r="B29" s="52">
        <v>2</v>
      </c>
      <c r="C29" s="52"/>
      <c r="D29" s="52"/>
      <c r="E29" s="52"/>
      <c r="F29" s="52"/>
      <c r="G29" s="52"/>
      <c r="H29" s="52"/>
      <c r="I29" s="52"/>
      <c r="J29" s="52"/>
      <c r="K29" s="52"/>
      <c r="L29" s="42"/>
      <c r="M29" s="52">
        <v>3</v>
      </c>
      <c r="N29" s="52"/>
      <c r="O29" s="52">
        <v>4</v>
      </c>
      <c r="P29" s="52"/>
      <c r="Q29" s="52">
        <v>5</v>
      </c>
      <c r="R29" s="52"/>
      <c r="S29" s="52"/>
      <c r="T29" s="52"/>
    </row>
    <row r="30" spans="1:20" ht="33.75" customHeight="1">
      <c r="A30" s="16">
        <v>1</v>
      </c>
      <c r="B30" s="113" t="s">
        <v>18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43"/>
      <c r="M30" s="82">
        <v>20.61</v>
      </c>
      <c r="N30" s="82"/>
      <c r="O30" s="82">
        <v>20.61</v>
      </c>
      <c r="P30" s="82"/>
      <c r="Q30" s="82">
        <v>0</v>
      </c>
      <c r="R30" s="82"/>
      <c r="S30" s="82"/>
      <c r="T30" s="82"/>
    </row>
    <row r="31" spans="1:20" ht="33.75" customHeight="1">
      <c r="A31" s="16">
        <v>2</v>
      </c>
      <c r="B31" s="113" t="s">
        <v>19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43"/>
      <c r="M31" s="82">
        <v>14.51</v>
      </c>
      <c r="N31" s="82"/>
      <c r="O31" s="82">
        <v>14.51</v>
      </c>
      <c r="P31" s="82"/>
      <c r="Q31" s="82">
        <v>0</v>
      </c>
      <c r="R31" s="82"/>
      <c r="S31" s="82"/>
      <c r="T31" s="82"/>
    </row>
    <row r="32" spans="1:20" ht="33.75" customHeight="1">
      <c r="A32" s="16">
        <v>3</v>
      </c>
      <c r="B32" s="113" t="s">
        <v>20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43"/>
      <c r="M32" s="82">
        <v>5.4720000000000004</v>
      </c>
      <c r="N32" s="82"/>
      <c r="O32" s="82">
        <v>5.4720000000000004</v>
      </c>
      <c r="P32" s="82"/>
      <c r="Q32" s="82">
        <v>0</v>
      </c>
      <c r="R32" s="82"/>
      <c r="S32" s="82"/>
      <c r="T32" s="82"/>
    </row>
    <row r="33" spans="1:20" ht="33.75" customHeight="1">
      <c r="A33" s="16">
        <v>4</v>
      </c>
      <c r="B33" s="113" t="s">
        <v>21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43"/>
      <c r="M33" s="82">
        <v>12</v>
      </c>
      <c r="N33" s="82"/>
      <c r="O33" s="82">
        <v>12</v>
      </c>
      <c r="P33" s="82"/>
      <c r="Q33" s="82">
        <v>0</v>
      </c>
      <c r="R33" s="82"/>
      <c r="S33" s="82"/>
      <c r="T33" s="82"/>
    </row>
    <row r="34" spans="1:20" s="12" customFormat="1" ht="33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23"/>
      <c r="O34" s="23"/>
      <c r="P34" s="23"/>
      <c r="Q34" s="23"/>
      <c r="R34" s="23"/>
      <c r="S34" s="23"/>
      <c r="T34" s="23"/>
    </row>
    <row r="35" spans="1:20" s="12" customFormat="1" ht="33.7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  <c r="N35" s="23"/>
      <c r="O35" s="23"/>
      <c r="P35" s="23"/>
      <c r="Q35" s="23"/>
      <c r="R35" s="23"/>
      <c r="S35" s="23"/>
      <c r="T35" s="23"/>
    </row>
    <row r="36" spans="1:20" s="12" customFormat="1" ht="33.7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  <c r="N36" s="23"/>
      <c r="O36" s="23"/>
      <c r="P36" s="23"/>
      <c r="Q36" s="23"/>
      <c r="R36" s="23"/>
      <c r="S36" s="23"/>
      <c r="T36" s="23"/>
    </row>
    <row r="37" spans="1:20" s="12" customFormat="1" ht="33.7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3"/>
      <c r="N37" s="23"/>
      <c r="O37" s="23"/>
      <c r="P37" s="23"/>
      <c r="Q37" s="23"/>
      <c r="R37" s="23"/>
      <c r="S37" s="23"/>
      <c r="T37" s="23"/>
    </row>
    <row r="38" spans="1:20" s="12" customFormat="1" ht="33.7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3"/>
      <c r="O38" s="23"/>
      <c r="P38" s="23"/>
      <c r="Q38" s="23"/>
      <c r="R38" s="23"/>
      <c r="S38" s="23"/>
      <c r="T38" s="23"/>
    </row>
    <row r="39" spans="1:20" s="12" customFormat="1" ht="33.7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23"/>
      <c r="O39" s="23"/>
      <c r="P39" s="23"/>
      <c r="Q39" s="23"/>
      <c r="R39" s="23"/>
      <c r="S39" s="23"/>
      <c r="T39" s="23"/>
    </row>
    <row r="40" spans="1:20" s="12" customFormat="1" ht="33.7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23"/>
      <c r="O40" s="23"/>
      <c r="P40" s="23"/>
      <c r="Q40" s="23"/>
      <c r="R40" s="23"/>
      <c r="S40" s="23"/>
      <c r="T40" s="23"/>
    </row>
    <row r="41" spans="1:20" s="12" customFormat="1" ht="33.7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3"/>
      <c r="O41" s="23"/>
      <c r="P41" s="23"/>
      <c r="Q41" s="23"/>
      <c r="R41" s="23"/>
      <c r="S41" s="23"/>
      <c r="T41" s="23"/>
    </row>
    <row r="42" spans="1:20" ht="21" customHeight="1">
      <c r="A42" s="109" t="s">
        <v>22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0" ht="33" customHeight="1">
      <c r="A43" s="55" t="s">
        <v>112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2" customFormat="1" ht="3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40"/>
      <c r="M44" s="11"/>
      <c r="N44" s="11"/>
      <c r="O44" s="11"/>
      <c r="P44" s="11"/>
      <c r="Q44" s="11"/>
      <c r="R44" s="11"/>
      <c r="S44" s="11"/>
      <c r="T44" s="11"/>
    </row>
    <row r="45" spans="1:20">
      <c r="A45" s="3" t="s">
        <v>3</v>
      </c>
    </row>
    <row r="46" spans="1:20" ht="19.5" customHeight="1">
      <c r="A46" s="82" t="s">
        <v>23</v>
      </c>
      <c r="B46" s="82" t="s">
        <v>15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2" t="s">
        <v>16</v>
      </c>
      <c r="O46" s="103"/>
      <c r="P46" s="103"/>
      <c r="Q46" s="103"/>
      <c r="R46" s="103"/>
      <c r="S46" s="103"/>
      <c r="T46" s="104"/>
    </row>
    <row r="47" spans="1:20" ht="38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 t="s">
        <v>126</v>
      </c>
      <c r="O47" s="82"/>
      <c r="P47" s="82" t="s">
        <v>127</v>
      </c>
      <c r="Q47" s="82"/>
      <c r="R47" s="53" t="s">
        <v>17</v>
      </c>
      <c r="S47" s="101"/>
      <c r="T47" s="54"/>
    </row>
    <row r="48" spans="1:20">
      <c r="A48" s="10">
        <v>1</v>
      </c>
      <c r="B48" s="52">
        <v>2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>
        <v>3</v>
      </c>
      <c r="O48" s="52"/>
      <c r="P48" s="52">
        <v>4</v>
      </c>
      <c r="Q48" s="52"/>
      <c r="R48" s="53">
        <v>5</v>
      </c>
      <c r="S48" s="101"/>
      <c r="T48" s="54"/>
    </row>
    <row r="49" spans="1:20" ht="39.75" customHeight="1">
      <c r="A49" s="15">
        <v>1</v>
      </c>
      <c r="B49" s="105" t="s">
        <v>122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82">
        <v>3.2389999999999999</v>
      </c>
      <c r="O49" s="82"/>
      <c r="P49" s="84">
        <v>2.4390000000000001</v>
      </c>
      <c r="Q49" s="84"/>
      <c r="R49" s="110">
        <f>N49-P49</f>
        <v>0.79999999999999982</v>
      </c>
      <c r="S49" s="111"/>
      <c r="T49" s="112"/>
    </row>
    <row r="50" spans="1:20" ht="41.25" customHeight="1">
      <c r="A50" s="15">
        <v>2</v>
      </c>
      <c r="B50" s="105" t="s">
        <v>123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82">
        <v>3.085</v>
      </c>
      <c r="O50" s="82"/>
      <c r="P50" s="84">
        <v>2.0609999999999999</v>
      </c>
      <c r="Q50" s="84"/>
      <c r="R50" s="110">
        <f>N50-P50</f>
        <v>1.024</v>
      </c>
      <c r="S50" s="111"/>
      <c r="T50" s="112"/>
    </row>
    <row r="51" spans="1:20" ht="37.5" customHeight="1">
      <c r="A51" s="15">
        <v>3</v>
      </c>
      <c r="B51" s="106" t="s">
        <v>24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82">
        <v>7.6600000000000001E-2</v>
      </c>
      <c r="O51" s="82"/>
      <c r="P51" s="84">
        <v>9.0399999999999994E-2</v>
      </c>
      <c r="Q51" s="84"/>
      <c r="R51" s="110">
        <f>N51-P51</f>
        <v>-1.3799999999999993E-2</v>
      </c>
      <c r="S51" s="111"/>
      <c r="T51" s="112"/>
    </row>
    <row r="52" spans="1:20" ht="34.5" customHeight="1">
      <c r="A52" s="15">
        <v>4</v>
      </c>
      <c r="B52" s="105" t="s">
        <v>25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52" t="s">
        <v>26</v>
      </c>
      <c r="O52" s="52"/>
      <c r="P52" s="52" t="s">
        <v>26</v>
      </c>
      <c r="Q52" s="52"/>
      <c r="R52" s="53" t="s">
        <v>26</v>
      </c>
      <c r="S52" s="101"/>
      <c r="T52" s="54"/>
    </row>
    <row r="53" spans="1:20" ht="50.25" customHeight="1">
      <c r="A53" s="7" t="s">
        <v>28</v>
      </c>
      <c r="B53" s="105" t="s">
        <v>27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52" t="s">
        <v>26</v>
      </c>
      <c r="O53" s="52"/>
      <c r="P53" s="52" t="s">
        <v>26</v>
      </c>
      <c r="Q53" s="52"/>
      <c r="R53" s="53" t="s">
        <v>26</v>
      </c>
      <c r="S53" s="101"/>
      <c r="T53" s="54"/>
    </row>
    <row r="54" spans="1:20" s="12" customFormat="1" ht="19.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3"/>
      <c r="O54" s="13"/>
      <c r="P54" s="13"/>
      <c r="Q54" s="13"/>
      <c r="R54" s="13"/>
      <c r="S54" s="13"/>
      <c r="T54" s="13"/>
    </row>
    <row r="55" spans="1:20" s="12" customFormat="1" ht="19.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3"/>
      <c r="O55" s="13"/>
      <c r="P55" s="13"/>
      <c r="Q55" s="13"/>
      <c r="R55" s="13"/>
      <c r="S55" s="13"/>
      <c r="T55" s="13"/>
    </row>
    <row r="56" spans="1:20" s="12" customFormat="1" ht="19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3"/>
      <c r="O56" s="13"/>
      <c r="P56" s="13"/>
      <c r="Q56" s="13"/>
      <c r="R56" s="13"/>
      <c r="S56" s="13"/>
      <c r="T56" s="13"/>
    </row>
    <row r="57" spans="1:20" s="12" customFormat="1" ht="19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3"/>
      <c r="O57" s="13"/>
      <c r="P57" s="13"/>
      <c r="Q57" s="13"/>
      <c r="R57" s="13"/>
      <c r="S57" s="13"/>
      <c r="T57" s="13"/>
    </row>
    <row r="59" spans="1:20">
      <c r="A59" s="60" t="s">
        <v>29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1" spans="1:20" ht="33.75" customHeight="1">
      <c r="A61" s="83" t="s">
        <v>111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>
      <c r="A62" s="27" t="s">
        <v>30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34.5" customHeight="1">
      <c r="A63" s="83" t="s">
        <v>133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:20" s="12" customFormat="1" ht="24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6" spans="1:20" ht="15.75" customHeight="1">
      <c r="A66" s="52" t="s">
        <v>23</v>
      </c>
      <c r="B66" s="52" t="s">
        <v>15</v>
      </c>
      <c r="C66" s="52"/>
      <c r="D66" s="52"/>
      <c r="E66" s="52"/>
      <c r="F66" s="52"/>
      <c r="G66" s="63" t="s">
        <v>31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  <c r="T66" s="78" t="s">
        <v>128</v>
      </c>
    </row>
    <row r="67" spans="1:20">
      <c r="A67" s="52"/>
      <c r="B67" s="52"/>
      <c r="C67" s="52"/>
      <c r="D67" s="52"/>
      <c r="E67" s="52"/>
      <c r="F67" s="52"/>
      <c r="G67" s="6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8"/>
      <c r="T67" s="79"/>
    </row>
    <row r="68" spans="1:20" ht="15.75" customHeight="1">
      <c r="A68" s="52"/>
      <c r="B68" s="52"/>
      <c r="C68" s="52"/>
      <c r="D68" s="52"/>
      <c r="E68" s="52"/>
      <c r="F68" s="52"/>
      <c r="G68" s="69" t="s">
        <v>32</v>
      </c>
      <c r="H68" s="70"/>
      <c r="I68" s="71"/>
      <c r="J68" s="69" t="s">
        <v>33</v>
      </c>
      <c r="K68" s="70"/>
      <c r="L68" s="70"/>
      <c r="M68" s="71"/>
      <c r="N68" s="69" t="s">
        <v>34</v>
      </c>
      <c r="O68" s="70"/>
      <c r="P68" s="71"/>
      <c r="Q68" s="69" t="s">
        <v>35</v>
      </c>
      <c r="R68" s="70"/>
      <c r="S68" s="71"/>
      <c r="T68" s="79"/>
    </row>
    <row r="69" spans="1:20">
      <c r="A69" s="52"/>
      <c r="B69" s="52"/>
      <c r="C69" s="52"/>
      <c r="D69" s="52"/>
      <c r="E69" s="52"/>
      <c r="F69" s="52"/>
      <c r="G69" s="72"/>
      <c r="H69" s="73"/>
      <c r="I69" s="74"/>
      <c r="J69" s="72"/>
      <c r="K69" s="73"/>
      <c r="L69" s="73"/>
      <c r="M69" s="74"/>
      <c r="N69" s="72"/>
      <c r="O69" s="73"/>
      <c r="P69" s="74"/>
      <c r="Q69" s="72"/>
      <c r="R69" s="73"/>
      <c r="S69" s="74"/>
      <c r="T69" s="79"/>
    </row>
    <row r="70" spans="1:20" ht="90">
      <c r="A70" s="52"/>
      <c r="B70" s="52"/>
      <c r="C70" s="52"/>
      <c r="D70" s="52"/>
      <c r="E70" s="52"/>
      <c r="F70" s="52"/>
      <c r="G70" s="31">
        <v>2015</v>
      </c>
      <c r="H70" s="4">
        <v>2016</v>
      </c>
      <c r="I70" s="4" t="s">
        <v>46</v>
      </c>
      <c r="J70" s="31">
        <v>2015</v>
      </c>
      <c r="K70" s="4">
        <v>2016</v>
      </c>
      <c r="L70" s="49"/>
      <c r="M70" s="4" t="s">
        <v>46</v>
      </c>
      <c r="N70" s="31">
        <v>2015</v>
      </c>
      <c r="O70" s="4">
        <v>2016</v>
      </c>
      <c r="P70" s="4" t="s">
        <v>46</v>
      </c>
      <c r="Q70" s="31">
        <v>2015</v>
      </c>
      <c r="R70" s="4">
        <v>2016</v>
      </c>
      <c r="S70" s="4" t="s">
        <v>46</v>
      </c>
      <c r="T70" s="80"/>
    </row>
    <row r="71" spans="1:20">
      <c r="A71" s="5">
        <v>1</v>
      </c>
      <c r="B71" s="52">
        <v>2</v>
      </c>
      <c r="C71" s="52"/>
      <c r="D71" s="52"/>
      <c r="E71" s="52"/>
      <c r="F71" s="52"/>
      <c r="G71" s="29">
        <v>4</v>
      </c>
      <c r="H71" s="5">
        <v>4</v>
      </c>
      <c r="I71" s="5">
        <v>5</v>
      </c>
      <c r="J71" s="29">
        <v>7</v>
      </c>
      <c r="K71" s="5">
        <v>7</v>
      </c>
      <c r="L71" s="42"/>
      <c r="M71" s="5">
        <v>8</v>
      </c>
      <c r="N71" s="29">
        <v>10</v>
      </c>
      <c r="O71" s="5">
        <v>10</v>
      </c>
      <c r="P71" s="5">
        <v>11</v>
      </c>
      <c r="Q71" s="29">
        <v>13</v>
      </c>
      <c r="R71" s="5">
        <v>13</v>
      </c>
      <c r="S71" s="5">
        <v>14</v>
      </c>
      <c r="T71" s="5">
        <v>15</v>
      </c>
    </row>
    <row r="72" spans="1:20" ht="66.75" customHeight="1">
      <c r="A72" s="5">
        <v>1</v>
      </c>
      <c r="B72" s="62" t="s">
        <v>36</v>
      </c>
      <c r="C72" s="62"/>
      <c r="D72" s="62"/>
      <c r="E72" s="62"/>
      <c r="F72" s="62"/>
      <c r="G72" s="32">
        <v>4</v>
      </c>
      <c r="H72" s="16">
        <f>[1]Лист1!$B$7</f>
        <v>1</v>
      </c>
      <c r="I72" s="16">
        <f>(H72-G72)/G72*100</f>
        <v>-75</v>
      </c>
      <c r="J72" s="32">
        <v>1</v>
      </c>
      <c r="K72" s="16">
        <v>0</v>
      </c>
      <c r="L72" s="41"/>
      <c r="M72" s="32">
        <f>(K72-J72)/J72*100</f>
        <v>-100</v>
      </c>
      <c r="N72" s="32">
        <v>0</v>
      </c>
      <c r="O72" s="16">
        <v>2</v>
      </c>
      <c r="P72" s="32">
        <f>(O72-N72)/O72*100</f>
        <v>100</v>
      </c>
      <c r="Q72" s="32">
        <v>0</v>
      </c>
      <c r="R72" s="16">
        <v>0</v>
      </c>
      <c r="S72" s="33">
        <f>(R72-Q72)/100</f>
        <v>0</v>
      </c>
      <c r="T72" s="16">
        <f>H72+K72+O72+R72</f>
        <v>3</v>
      </c>
    </row>
    <row r="73" spans="1:20" ht="107.25" customHeight="1">
      <c r="A73" s="5">
        <v>2</v>
      </c>
      <c r="B73" s="62" t="s">
        <v>37</v>
      </c>
      <c r="C73" s="62"/>
      <c r="D73" s="62"/>
      <c r="E73" s="62"/>
      <c r="F73" s="62"/>
      <c r="G73" s="32">
        <v>4</v>
      </c>
      <c r="H73" s="16">
        <f>[2]Лист1!$B$7</f>
        <v>1</v>
      </c>
      <c r="I73" s="32">
        <f>(H73-G73)/G73*100</f>
        <v>-75</v>
      </c>
      <c r="J73" s="32">
        <v>1</v>
      </c>
      <c r="K73" s="16">
        <v>0</v>
      </c>
      <c r="L73" s="41"/>
      <c r="M73" s="32">
        <f>(K73-J73)/J73*100</f>
        <v>-100</v>
      </c>
      <c r="N73" s="32">
        <v>0</v>
      </c>
      <c r="O73" s="16">
        <v>0</v>
      </c>
      <c r="P73" s="33">
        <f>(O73-N73)/100</f>
        <v>0</v>
      </c>
      <c r="Q73" s="32">
        <v>0</v>
      </c>
      <c r="R73" s="16">
        <v>0</v>
      </c>
      <c r="S73" s="33">
        <f>(R73-Q73)/100</f>
        <v>0</v>
      </c>
      <c r="T73" s="32">
        <f>H73+K73+O73+R73</f>
        <v>1</v>
      </c>
    </row>
    <row r="74" spans="1:20" ht="144.75" customHeight="1">
      <c r="A74" s="5">
        <v>3</v>
      </c>
      <c r="B74" s="62" t="s">
        <v>38</v>
      </c>
      <c r="C74" s="62"/>
      <c r="D74" s="62"/>
      <c r="E74" s="62"/>
      <c r="F74" s="62"/>
      <c r="G74" s="32">
        <v>0</v>
      </c>
      <c r="H74" s="16">
        <f>[2]Лист1!$B$8</f>
        <v>0</v>
      </c>
      <c r="I74" s="32">
        <f>(H74-G74)*100</f>
        <v>0</v>
      </c>
      <c r="J74" s="32">
        <v>0</v>
      </c>
      <c r="K74" s="16">
        <v>0</v>
      </c>
      <c r="L74" s="41"/>
      <c r="M74" s="33">
        <f>(K74-J74)/100</f>
        <v>0</v>
      </c>
      <c r="N74" s="32">
        <v>0</v>
      </c>
      <c r="O74" s="16">
        <v>0</v>
      </c>
      <c r="P74" s="33">
        <f>(O74-N74)/100</f>
        <v>0</v>
      </c>
      <c r="Q74" s="32">
        <v>0</v>
      </c>
      <c r="R74" s="16">
        <v>0</v>
      </c>
      <c r="S74" s="33">
        <f>(R74-Q74)/100</f>
        <v>0</v>
      </c>
      <c r="T74" s="32">
        <f>H74+K74+O74+R74</f>
        <v>0</v>
      </c>
    </row>
    <row r="75" spans="1:20" ht="23.25" customHeight="1">
      <c r="A75" s="8" t="s">
        <v>47</v>
      </c>
      <c r="B75" s="62" t="s">
        <v>39</v>
      </c>
      <c r="C75" s="62"/>
      <c r="D75" s="62"/>
      <c r="E75" s="62"/>
      <c r="F75" s="62"/>
      <c r="G75" s="32">
        <v>0</v>
      </c>
      <c r="H75" s="16">
        <v>0</v>
      </c>
      <c r="I75" s="32">
        <f t="shared" ref="I75:I82" si="0">(H75-G75)*100</f>
        <v>0</v>
      </c>
      <c r="J75" s="32">
        <v>0</v>
      </c>
      <c r="K75" s="16">
        <v>0</v>
      </c>
      <c r="L75" s="41"/>
      <c r="M75" s="33">
        <f t="shared" ref="M75:M82" si="1">(K75-J75)/100</f>
        <v>0</v>
      </c>
      <c r="N75" s="32">
        <v>0</v>
      </c>
      <c r="O75" s="16">
        <v>0</v>
      </c>
      <c r="P75" s="33">
        <f t="shared" ref="P75:P83" si="2">(O75-N75)/100</f>
        <v>0</v>
      </c>
      <c r="Q75" s="32">
        <v>0</v>
      </c>
      <c r="R75" s="16">
        <v>0</v>
      </c>
      <c r="S75" s="33">
        <f t="shared" ref="S75:S83" si="3">(R75-Q75)/100</f>
        <v>0</v>
      </c>
      <c r="T75" s="32">
        <f>H75+K75+O75+R75</f>
        <v>0</v>
      </c>
    </row>
    <row r="76" spans="1:20" ht="23.25" customHeight="1">
      <c r="A76" s="8" t="s">
        <v>48</v>
      </c>
      <c r="B76" s="62" t="s">
        <v>40</v>
      </c>
      <c r="C76" s="62"/>
      <c r="D76" s="62"/>
      <c r="E76" s="62"/>
      <c r="F76" s="62"/>
      <c r="G76" s="32">
        <v>0</v>
      </c>
      <c r="H76" s="16">
        <v>0</v>
      </c>
      <c r="I76" s="32">
        <f t="shared" si="0"/>
        <v>0</v>
      </c>
      <c r="J76" s="32">
        <v>0</v>
      </c>
      <c r="K76" s="16">
        <v>0</v>
      </c>
      <c r="L76" s="41"/>
      <c r="M76" s="33">
        <f t="shared" si="1"/>
        <v>0</v>
      </c>
      <c r="N76" s="32">
        <v>0</v>
      </c>
      <c r="O76" s="16">
        <v>0</v>
      </c>
      <c r="P76" s="33">
        <f t="shared" si="2"/>
        <v>0</v>
      </c>
      <c r="Q76" s="32">
        <v>0</v>
      </c>
      <c r="R76" s="16">
        <v>0</v>
      </c>
      <c r="S76" s="33">
        <f t="shared" si="3"/>
        <v>0</v>
      </c>
      <c r="T76" s="32">
        <f>H76+K76+O76+R76</f>
        <v>0</v>
      </c>
    </row>
    <row r="77" spans="1:20" ht="90.75" customHeight="1">
      <c r="A77" s="5">
        <v>4</v>
      </c>
      <c r="B77" s="62" t="s">
        <v>41</v>
      </c>
      <c r="C77" s="62"/>
      <c r="D77" s="62"/>
      <c r="E77" s="62"/>
      <c r="F77" s="62"/>
      <c r="G77" s="32">
        <v>1.25</v>
      </c>
      <c r="H77" s="16">
        <f>[3]Лист1!$B$10</f>
        <v>1</v>
      </c>
      <c r="I77" s="32">
        <f>(H77-G77)/G77*100</f>
        <v>-20</v>
      </c>
      <c r="J77" s="32">
        <v>1</v>
      </c>
      <c r="K77" s="16">
        <v>0</v>
      </c>
      <c r="L77" s="41"/>
      <c r="M77" s="32">
        <f>(K77-J77)/J77*100</f>
        <v>-100</v>
      </c>
      <c r="N77" s="32">
        <v>0</v>
      </c>
      <c r="O77" s="16">
        <v>0</v>
      </c>
      <c r="P77" s="33">
        <f t="shared" si="2"/>
        <v>0</v>
      </c>
      <c r="Q77" s="32">
        <v>0</v>
      </c>
      <c r="R77" s="16">
        <v>0</v>
      </c>
      <c r="S77" s="33">
        <f t="shared" si="3"/>
        <v>0</v>
      </c>
      <c r="T77" s="34">
        <f>(H77+K77+O77+R77)/1</f>
        <v>1</v>
      </c>
    </row>
    <row r="78" spans="1:20" ht="71.25" customHeight="1">
      <c r="A78" s="5">
        <v>5</v>
      </c>
      <c r="B78" s="62" t="s">
        <v>42</v>
      </c>
      <c r="C78" s="62"/>
      <c r="D78" s="62"/>
      <c r="E78" s="62"/>
      <c r="F78" s="62"/>
      <c r="G78" s="32">
        <v>4</v>
      </c>
      <c r="H78" s="16">
        <f>[3]Лист1!$B$10</f>
        <v>1</v>
      </c>
      <c r="I78" s="32">
        <f>(H78-G78)/G78*100</f>
        <v>-75</v>
      </c>
      <c r="J78" s="32">
        <v>1</v>
      </c>
      <c r="K78" s="16">
        <v>0</v>
      </c>
      <c r="L78" s="41"/>
      <c r="M78" s="32">
        <f>(K78-J78)/J78*100</f>
        <v>-100</v>
      </c>
      <c r="N78" s="32">
        <v>0</v>
      </c>
      <c r="O78" s="16">
        <v>0</v>
      </c>
      <c r="P78" s="33">
        <f t="shared" si="2"/>
        <v>0</v>
      </c>
      <c r="Q78" s="32">
        <v>0</v>
      </c>
      <c r="R78" s="16">
        <v>0</v>
      </c>
      <c r="S78" s="33">
        <f t="shared" si="3"/>
        <v>0</v>
      </c>
      <c r="T78" s="32">
        <f>H78+K78+O78+R78</f>
        <v>1</v>
      </c>
    </row>
    <row r="79" spans="1:20" ht="69" customHeight="1">
      <c r="A79" s="5">
        <v>6</v>
      </c>
      <c r="B79" s="62" t="s">
        <v>43</v>
      </c>
      <c r="C79" s="62"/>
      <c r="D79" s="62"/>
      <c r="E79" s="62"/>
      <c r="F79" s="62"/>
      <c r="G79" s="32">
        <v>2</v>
      </c>
      <c r="H79" s="16">
        <v>3</v>
      </c>
      <c r="I79" s="32">
        <f>(H79-G79)/G79*100</f>
        <v>50</v>
      </c>
      <c r="J79" s="32">
        <v>1</v>
      </c>
      <c r="K79" s="16">
        <v>1</v>
      </c>
      <c r="L79" s="41"/>
      <c r="M79" s="32">
        <f>(K79-J79)/J79*100</f>
        <v>0</v>
      </c>
      <c r="N79" s="32">
        <v>0</v>
      </c>
      <c r="O79" s="16">
        <v>0</v>
      </c>
      <c r="P79" s="33">
        <f t="shared" si="2"/>
        <v>0</v>
      </c>
      <c r="Q79" s="32">
        <v>0</v>
      </c>
      <c r="R79" s="16">
        <v>0</v>
      </c>
      <c r="S79" s="33">
        <f t="shared" si="3"/>
        <v>0</v>
      </c>
      <c r="T79" s="32">
        <f>H79+K79+O79+R79</f>
        <v>4</v>
      </c>
    </row>
    <row r="80" spans="1:20" ht="129" customHeight="1">
      <c r="A80" s="5">
        <v>7</v>
      </c>
      <c r="B80" s="62" t="s">
        <v>44</v>
      </c>
      <c r="C80" s="62"/>
      <c r="D80" s="62"/>
      <c r="E80" s="62"/>
      <c r="F80" s="62"/>
      <c r="G80" s="32">
        <v>0</v>
      </c>
      <c r="H80" s="16">
        <v>0</v>
      </c>
      <c r="I80" s="32">
        <f t="shared" si="0"/>
        <v>0</v>
      </c>
      <c r="J80" s="32">
        <v>0</v>
      </c>
      <c r="K80" s="16">
        <v>0</v>
      </c>
      <c r="L80" s="41"/>
      <c r="M80" s="33">
        <f t="shared" si="1"/>
        <v>0</v>
      </c>
      <c r="N80" s="32">
        <v>0</v>
      </c>
      <c r="O80" s="16">
        <v>0</v>
      </c>
      <c r="P80" s="33">
        <f t="shared" si="2"/>
        <v>0</v>
      </c>
      <c r="Q80" s="32">
        <v>0</v>
      </c>
      <c r="R80" s="16">
        <v>0</v>
      </c>
      <c r="S80" s="33">
        <f t="shared" si="3"/>
        <v>0</v>
      </c>
      <c r="T80" s="32">
        <f>H80+K80+O80+R80</f>
        <v>0</v>
      </c>
    </row>
    <row r="81" spans="1:23" ht="27.75" customHeight="1">
      <c r="A81" s="8" t="s">
        <v>49</v>
      </c>
      <c r="B81" s="62" t="s">
        <v>39</v>
      </c>
      <c r="C81" s="62"/>
      <c r="D81" s="62"/>
      <c r="E81" s="62"/>
      <c r="F81" s="62"/>
      <c r="G81" s="32">
        <v>0</v>
      </c>
      <c r="H81" s="16">
        <v>0</v>
      </c>
      <c r="I81" s="32">
        <f t="shared" si="0"/>
        <v>0</v>
      </c>
      <c r="J81" s="32">
        <v>0</v>
      </c>
      <c r="K81" s="16">
        <v>0</v>
      </c>
      <c r="L81" s="41"/>
      <c r="M81" s="33">
        <f t="shared" si="1"/>
        <v>0</v>
      </c>
      <c r="N81" s="32">
        <v>0</v>
      </c>
      <c r="O81" s="16">
        <v>0</v>
      </c>
      <c r="P81" s="33">
        <f t="shared" si="2"/>
        <v>0</v>
      </c>
      <c r="Q81" s="32">
        <v>0</v>
      </c>
      <c r="R81" s="16">
        <v>0</v>
      </c>
      <c r="S81" s="33">
        <f t="shared" si="3"/>
        <v>0</v>
      </c>
      <c r="T81" s="32">
        <f>H81+K81+O81+R81</f>
        <v>0</v>
      </c>
    </row>
    <row r="82" spans="1:23" ht="27.75" customHeight="1">
      <c r="A82" s="8" t="s">
        <v>50</v>
      </c>
      <c r="B82" s="62" t="s">
        <v>45</v>
      </c>
      <c r="C82" s="62"/>
      <c r="D82" s="62"/>
      <c r="E82" s="62"/>
      <c r="F82" s="62"/>
      <c r="G82" s="32">
        <v>0</v>
      </c>
      <c r="H82" s="16">
        <v>0</v>
      </c>
      <c r="I82" s="32">
        <f t="shared" si="0"/>
        <v>0</v>
      </c>
      <c r="J82" s="32">
        <v>0</v>
      </c>
      <c r="K82" s="16">
        <v>0</v>
      </c>
      <c r="L82" s="41"/>
      <c r="M82" s="33">
        <f t="shared" si="1"/>
        <v>0</v>
      </c>
      <c r="N82" s="32">
        <v>0</v>
      </c>
      <c r="O82" s="16">
        <v>0</v>
      </c>
      <c r="P82" s="33">
        <f t="shared" si="2"/>
        <v>0</v>
      </c>
      <c r="Q82" s="32">
        <v>0</v>
      </c>
      <c r="R82" s="16">
        <v>0</v>
      </c>
      <c r="S82" s="33">
        <f t="shared" si="3"/>
        <v>0</v>
      </c>
      <c r="T82" s="32">
        <f>H82+K82+O82+R82</f>
        <v>0</v>
      </c>
    </row>
    <row r="83" spans="1:23" ht="85.5" customHeight="1">
      <c r="A83" s="5">
        <v>8</v>
      </c>
      <c r="B83" s="62" t="s">
        <v>129</v>
      </c>
      <c r="C83" s="62"/>
      <c r="D83" s="62"/>
      <c r="E83" s="62"/>
      <c r="F83" s="62"/>
      <c r="G83" s="32">
        <v>34</v>
      </c>
      <c r="H83" s="16">
        <v>15</v>
      </c>
      <c r="I83" s="33">
        <f>(H83-G83)/G83*100</f>
        <v>-55.882352941176471</v>
      </c>
      <c r="J83" s="32">
        <v>179</v>
      </c>
      <c r="K83" s="16">
        <v>4</v>
      </c>
      <c r="L83" s="41"/>
      <c r="M83" s="33">
        <f>(K83-J83)/J83*100</f>
        <v>-97.765363128491629</v>
      </c>
      <c r="N83" s="32">
        <v>0</v>
      </c>
      <c r="O83" s="16">
        <v>0</v>
      </c>
      <c r="P83" s="33">
        <f t="shared" si="2"/>
        <v>0</v>
      </c>
      <c r="Q83" s="32">
        <v>0</v>
      </c>
      <c r="R83" s="16">
        <v>0</v>
      </c>
      <c r="S83" s="33">
        <f t="shared" si="3"/>
        <v>0</v>
      </c>
      <c r="T83" s="34">
        <f>(H83+K83)/4</f>
        <v>4.75</v>
      </c>
      <c r="W83" s="35"/>
    </row>
    <row r="84" spans="1:23" s="12" customFormat="1" ht="17.25" customHeight="1">
      <c r="A84" s="13"/>
      <c r="B84" s="21"/>
      <c r="C84" s="21"/>
      <c r="D84" s="21"/>
      <c r="E84" s="21"/>
      <c r="F84" s="21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3">
      <c r="A85" s="60" t="s">
        <v>51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3" ht="66.75" customHeight="1">
      <c r="A86" s="55" t="s">
        <v>113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3">
      <c r="A87" s="81" t="s">
        <v>134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9" spans="1:23" ht="16.5" customHeight="1">
      <c r="A89" s="78" t="s">
        <v>23</v>
      </c>
      <c r="B89" s="63" t="s">
        <v>78</v>
      </c>
      <c r="C89" s="64"/>
      <c r="D89" s="65"/>
      <c r="E89" s="52" t="s">
        <v>52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</row>
    <row r="90" spans="1:23" ht="30.75" customHeight="1">
      <c r="A90" s="79"/>
      <c r="B90" s="75"/>
      <c r="C90" s="76"/>
      <c r="D90" s="77"/>
      <c r="E90" s="52" t="s">
        <v>53</v>
      </c>
      <c r="F90" s="52"/>
      <c r="G90" s="52"/>
      <c r="H90" s="52" t="s">
        <v>54</v>
      </c>
      <c r="I90" s="52"/>
      <c r="J90" s="52"/>
      <c r="K90" s="52" t="s">
        <v>55</v>
      </c>
      <c r="L90" s="52"/>
      <c r="M90" s="52"/>
      <c r="N90" s="52"/>
      <c r="O90" s="52" t="s">
        <v>56</v>
      </c>
      <c r="P90" s="52"/>
      <c r="Q90" s="52"/>
      <c r="R90" s="52" t="s">
        <v>57</v>
      </c>
      <c r="S90" s="52"/>
      <c r="T90" s="52"/>
    </row>
    <row r="91" spans="1:23">
      <c r="A91" s="79"/>
      <c r="B91" s="75"/>
      <c r="C91" s="76"/>
      <c r="D91" s="77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</row>
    <row r="92" spans="1:23" ht="150">
      <c r="A92" s="80"/>
      <c r="B92" s="66"/>
      <c r="C92" s="67"/>
      <c r="D92" s="68"/>
      <c r="E92" s="29">
        <v>2015</v>
      </c>
      <c r="F92" s="5">
        <v>2016</v>
      </c>
      <c r="G92" s="4" t="s">
        <v>46</v>
      </c>
      <c r="H92" s="30">
        <v>2015</v>
      </c>
      <c r="I92" s="6">
        <v>2016</v>
      </c>
      <c r="J92" s="4" t="s">
        <v>46</v>
      </c>
      <c r="K92" s="29">
        <v>2015</v>
      </c>
      <c r="L92" s="42"/>
      <c r="M92" s="5">
        <v>2016</v>
      </c>
      <c r="N92" s="4" t="s">
        <v>46</v>
      </c>
      <c r="O92" s="29">
        <v>2015</v>
      </c>
      <c r="P92" s="5">
        <v>2016</v>
      </c>
      <c r="Q92" s="4" t="s">
        <v>46</v>
      </c>
      <c r="R92" s="29">
        <v>2015</v>
      </c>
      <c r="S92" s="5">
        <v>2016</v>
      </c>
      <c r="T92" s="4" t="s">
        <v>46</v>
      </c>
    </row>
    <row r="93" spans="1:23">
      <c r="A93" s="5">
        <v>1</v>
      </c>
      <c r="B93" s="52">
        <v>2</v>
      </c>
      <c r="C93" s="52"/>
      <c r="D93" s="52"/>
      <c r="E93" s="29">
        <v>4</v>
      </c>
      <c r="F93" s="5">
        <v>4</v>
      </c>
      <c r="G93" s="5">
        <v>5</v>
      </c>
      <c r="H93" s="29">
        <v>7</v>
      </c>
      <c r="I93" s="5">
        <v>7</v>
      </c>
      <c r="J93" s="5">
        <v>8</v>
      </c>
      <c r="K93" s="29">
        <v>10</v>
      </c>
      <c r="L93" s="42"/>
      <c r="M93" s="5">
        <v>10</v>
      </c>
      <c r="N93" s="5">
        <v>11</v>
      </c>
      <c r="O93" s="29">
        <v>13</v>
      </c>
      <c r="P93" s="5">
        <v>13</v>
      </c>
      <c r="Q93" s="5">
        <v>14</v>
      </c>
      <c r="R93" s="29">
        <v>16</v>
      </c>
      <c r="S93" s="5">
        <v>16</v>
      </c>
      <c r="T93" s="5">
        <v>17</v>
      </c>
    </row>
    <row r="94" spans="1:23" ht="54" customHeight="1">
      <c r="A94" s="32">
        <v>1</v>
      </c>
      <c r="B94" s="85" t="s">
        <v>58</v>
      </c>
      <c r="C94" s="85"/>
      <c r="D94" s="85"/>
      <c r="E94" s="33">
        <v>21</v>
      </c>
      <c r="F94" s="33">
        <f>F95+F96+F97+F98+F99+F100+F101</f>
        <v>27</v>
      </c>
      <c r="G94" s="33">
        <f>(F94-E94)/E94*100</f>
        <v>28.571428571428569</v>
      </c>
      <c r="H94" s="33">
        <v>0</v>
      </c>
      <c r="I94" s="33">
        <f>I95+I96+I97+I98+I99+I100+I101</f>
        <v>7</v>
      </c>
      <c r="J94" s="33">
        <v>0</v>
      </c>
      <c r="K94" s="33">
        <v>1</v>
      </c>
      <c r="L94" s="33"/>
      <c r="M94" s="33">
        <f>M95+M96+M97+M98+M99+M100+M101</f>
        <v>0</v>
      </c>
      <c r="N94" s="33">
        <f>(M94-K94)/K94*100</f>
        <v>-100</v>
      </c>
      <c r="O94" s="38">
        <v>10</v>
      </c>
      <c r="P94" s="33">
        <f>P95+P96+P97+P98+P99+P100+P101</f>
        <v>9</v>
      </c>
      <c r="Q94" s="33">
        <f>(P94-O94)/O94*100</f>
        <v>-10</v>
      </c>
      <c r="R94" s="33">
        <v>0</v>
      </c>
      <c r="S94" s="33">
        <f>S95+S96+S97+S98+S99+S100+S101</f>
        <v>0</v>
      </c>
      <c r="T94" s="33">
        <v>0</v>
      </c>
      <c r="U94" s="36"/>
    </row>
    <row r="95" spans="1:23" ht="66.75" customHeight="1">
      <c r="A95" s="39" t="s">
        <v>79</v>
      </c>
      <c r="B95" s="85" t="s">
        <v>60</v>
      </c>
      <c r="C95" s="85"/>
      <c r="D95" s="85"/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/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</row>
    <row r="96" spans="1:23" ht="54.75" customHeight="1">
      <c r="A96" s="39" t="s">
        <v>80</v>
      </c>
      <c r="B96" s="85" t="s">
        <v>61</v>
      </c>
      <c r="C96" s="85"/>
      <c r="D96" s="85"/>
      <c r="E96" s="33">
        <v>8</v>
      </c>
      <c r="F96" s="33">
        <f>[4]ПУ!$F$15</f>
        <v>8</v>
      </c>
      <c r="G96" s="32">
        <f>(F96-E96)/E96*100</f>
        <v>0</v>
      </c>
      <c r="H96" s="33">
        <v>0</v>
      </c>
      <c r="I96" s="33">
        <f>[4]ПУ!$F$19</f>
        <v>0</v>
      </c>
      <c r="J96" s="33">
        <v>0</v>
      </c>
      <c r="K96" s="33">
        <v>0</v>
      </c>
      <c r="L96" s="33"/>
      <c r="M96" s="33">
        <f>[4]ПУ!$F$20</f>
        <v>0</v>
      </c>
      <c r="N96" s="32">
        <v>0</v>
      </c>
      <c r="O96" s="33">
        <v>0</v>
      </c>
      <c r="P96" s="33">
        <f>[4]ПУ!$F$21</f>
        <v>0</v>
      </c>
      <c r="Q96" s="32">
        <v>0</v>
      </c>
      <c r="R96" s="33">
        <v>0</v>
      </c>
      <c r="S96" s="33">
        <f>[4]ПУ!$F$22</f>
        <v>0</v>
      </c>
      <c r="T96" s="32">
        <v>0</v>
      </c>
    </row>
    <row r="97" spans="1:20" ht="62.25" customHeight="1">
      <c r="A97" s="39" t="s">
        <v>81</v>
      </c>
      <c r="B97" s="85" t="s">
        <v>62</v>
      </c>
      <c r="C97" s="85"/>
      <c r="D97" s="85"/>
      <c r="E97" s="33">
        <v>5</v>
      </c>
      <c r="F97" s="33">
        <f>[5]ПУ!$E$24</f>
        <v>10</v>
      </c>
      <c r="G97" s="32">
        <f>(F97-E97)/E97*100</f>
        <v>100</v>
      </c>
      <c r="H97" s="33">
        <v>0</v>
      </c>
      <c r="I97" s="33">
        <v>0</v>
      </c>
      <c r="J97" s="33">
        <v>0</v>
      </c>
      <c r="K97" s="33">
        <v>0</v>
      </c>
      <c r="L97" s="33"/>
      <c r="M97" s="33">
        <v>0</v>
      </c>
      <c r="N97" s="32">
        <v>0</v>
      </c>
      <c r="O97" s="33">
        <v>8</v>
      </c>
      <c r="P97" s="33">
        <f>[5]ПУ!$E$27</f>
        <v>6</v>
      </c>
      <c r="Q97" s="32">
        <f>(P97-O97)/O97*100</f>
        <v>-25</v>
      </c>
      <c r="R97" s="33">
        <v>0</v>
      </c>
      <c r="S97" s="33">
        <v>0</v>
      </c>
      <c r="T97" s="32">
        <v>0</v>
      </c>
    </row>
    <row r="98" spans="1:20" ht="45" customHeight="1">
      <c r="A98" s="39" t="s">
        <v>82</v>
      </c>
      <c r="B98" s="85" t="s">
        <v>63</v>
      </c>
      <c r="C98" s="85"/>
      <c r="D98" s="85"/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/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</row>
    <row r="99" spans="1:20" ht="63.75" customHeight="1">
      <c r="A99" s="39" t="s">
        <v>83</v>
      </c>
      <c r="B99" s="85" t="s">
        <v>64</v>
      </c>
      <c r="C99" s="85"/>
      <c r="D99" s="85"/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/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</row>
    <row r="100" spans="1:20" ht="30.75" customHeight="1">
      <c r="A100" s="39" t="s">
        <v>84</v>
      </c>
      <c r="B100" s="85" t="s">
        <v>65</v>
      </c>
      <c r="C100" s="85"/>
      <c r="D100" s="85"/>
      <c r="E100" s="33">
        <v>4</v>
      </c>
      <c r="F100" s="33">
        <f>[6]прочие!$E$28</f>
        <v>4</v>
      </c>
      <c r="G100" s="33">
        <f>(F100-E100)/E100*100</f>
        <v>0</v>
      </c>
      <c r="H100" s="33">
        <v>0</v>
      </c>
      <c r="I100" s="33">
        <f>[6]прочие!$E$29</f>
        <v>7</v>
      </c>
      <c r="J100" s="32">
        <f>(I100-H100)/I100*100</f>
        <v>100</v>
      </c>
      <c r="K100" s="33">
        <v>1</v>
      </c>
      <c r="L100" s="33"/>
      <c r="M100" s="33">
        <v>0</v>
      </c>
      <c r="N100" s="32">
        <f t="shared" ref="N100" si="4">(M100-K100)/K100*100</f>
        <v>-100</v>
      </c>
      <c r="O100" s="33">
        <v>2</v>
      </c>
      <c r="P100" s="33">
        <v>0</v>
      </c>
      <c r="Q100" s="32">
        <f>(P100-O100)/O100*100</f>
        <v>-100</v>
      </c>
      <c r="R100" s="33">
        <v>0</v>
      </c>
      <c r="S100" s="33">
        <v>0</v>
      </c>
      <c r="T100" s="33">
        <v>0</v>
      </c>
    </row>
    <row r="101" spans="1:20" ht="40.5" customHeight="1">
      <c r="A101" s="39" t="s">
        <v>85</v>
      </c>
      <c r="B101" s="85" t="s">
        <v>66</v>
      </c>
      <c r="C101" s="85"/>
      <c r="D101" s="85"/>
      <c r="E101" s="33">
        <v>4</v>
      </c>
      <c r="F101" s="33">
        <f>[6]прочие!$E$35</f>
        <v>5</v>
      </c>
      <c r="G101" s="33">
        <f>(F101-E101)/E101*100</f>
        <v>25</v>
      </c>
      <c r="H101" s="33">
        <v>0</v>
      </c>
      <c r="I101" s="33">
        <v>0</v>
      </c>
      <c r="J101" s="32">
        <v>0</v>
      </c>
      <c r="K101" s="33">
        <v>0</v>
      </c>
      <c r="L101" s="33"/>
      <c r="M101" s="33">
        <v>0</v>
      </c>
      <c r="N101" s="32">
        <v>0</v>
      </c>
      <c r="O101" s="33">
        <v>0</v>
      </c>
      <c r="P101" s="33">
        <f>[6]прочие!$E$38</f>
        <v>3</v>
      </c>
      <c r="Q101" s="32">
        <f>(P101-O101)/P101*100</f>
        <v>100</v>
      </c>
      <c r="R101" s="33">
        <v>0</v>
      </c>
      <c r="S101" s="33">
        <v>0</v>
      </c>
      <c r="T101" s="33">
        <v>0</v>
      </c>
    </row>
    <row r="102" spans="1:20" ht="27.75" customHeight="1">
      <c r="A102" s="39">
        <v>2</v>
      </c>
      <c r="B102" s="85" t="s">
        <v>67</v>
      </c>
      <c r="C102" s="85"/>
      <c r="D102" s="85"/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 t="s">
        <v>59</v>
      </c>
      <c r="K102" s="33">
        <v>0</v>
      </c>
      <c r="L102" s="33"/>
      <c r="M102" s="33">
        <v>0</v>
      </c>
      <c r="N102" s="33" t="s">
        <v>59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</row>
    <row r="103" spans="1:20" ht="84.75" customHeight="1">
      <c r="A103" s="39" t="s">
        <v>86</v>
      </c>
      <c r="B103" s="85" t="s">
        <v>68</v>
      </c>
      <c r="C103" s="85"/>
      <c r="D103" s="85"/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 t="s">
        <v>59</v>
      </c>
      <c r="K103" s="33">
        <v>0</v>
      </c>
      <c r="L103" s="33"/>
      <c r="M103" s="33">
        <v>0</v>
      </c>
      <c r="N103" s="33" t="s">
        <v>59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</row>
    <row r="104" spans="1:20" ht="70.5" customHeight="1">
      <c r="A104" s="39" t="s">
        <v>87</v>
      </c>
      <c r="B104" s="85" t="s">
        <v>69</v>
      </c>
      <c r="C104" s="85"/>
      <c r="D104" s="85"/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 t="s">
        <v>59</v>
      </c>
      <c r="K104" s="33">
        <v>0</v>
      </c>
      <c r="L104" s="33"/>
      <c r="M104" s="33">
        <v>0</v>
      </c>
      <c r="N104" s="33" t="s">
        <v>59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</row>
    <row r="105" spans="1:20" ht="53.25" customHeight="1">
      <c r="A105" s="39" t="s">
        <v>88</v>
      </c>
      <c r="B105" s="85" t="s">
        <v>70</v>
      </c>
      <c r="C105" s="85"/>
      <c r="D105" s="85"/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 t="s">
        <v>59</v>
      </c>
      <c r="K105" s="33">
        <v>0</v>
      </c>
      <c r="L105" s="33"/>
      <c r="M105" s="33">
        <v>0</v>
      </c>
      <c r="N105" s="33" t="s">
        <v>59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</row>
    <row r="106" spans="1:20" ht="48" customHeight="1">
      <c r="A106" s="39" t="s">
        <v>89</v>
      </c>
      <c r="B106" s="85" t="s">
        <v>61</v>
      </c>
      <c r="C106" s="85"/>
      <c r="D106" s="85"/>
      <c r="E106" s="37">
        <v>0</v>
      </c>
      <c r="F106" s="37">
        <v>0</v>
      </c>
      <c r="G106" s="37">
        <v>0</v>
      </c>
      <c r="H106" s="33">
        <v>0</v>
      </c>
      <c r="I106" s="33">
        <v>0</v>
      </c>
      <c r="J106" s="37" t="s">
        <v>59</v>
      </c>
      <c r="K106" s="37">
        <v>0</v>
      </c>
      <c r="L106" s="37"/>
      <c r="M106" s="37">
        <v>0</v>
      </c>
      <c r="N106" s="37" t="s">
        <v>59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</row>
    <row r="107" spans="1:20" ht="63" customHeight="1">
      <c r="A107" s="39" t="s">
        <v>90</v>
      </c>
      <c r="B107" s="85" t="s">
        <v>62</v>
      </c>
      <c r="C107" s="85"/>
      <c r="D107" s="85"/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 t="s">
        <v>59</v>
      </c>
      <c r="K107" s="33">
        <v>0</v>
      </c>
      <c r="L107" s="33"/>
      <c r="M107" s="33">
        <v>0</v>
      </c>
      <c r="N107" s="33" t="s">
        <v>59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</row>
    <row r="108" spans="1:20" ht="46.5" customHeight="1">
      <c r="A108" s="39" t="s">
        <v>91</v>
      </c>
      <c r="B108" s="85" t="s">
        <v>63</v>
      </c>
      <c r="C108" s="85"/>
      <c r="D108" s="85"/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 t="s">
        <v>59</v>
      </c>
      <c r="K108" s="33">
        <v>0</v>
      </c>
      <c r="L108" s="33"/>
      <c r="M108" s="33">
        <v>0</v>
      </c>
      <c r="N108" s="33" t="s">
        <v>59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</row>
    <row r="109" spans="1:20" ht="90.75" customHeight="1">
      <c r="A109" s="39" t="s">
        <v>92</v>
      </c>
      <c r="B109" s="85" t="s">
        <v>71</v>
      </c>
      <c r="C109" s="85"/>
      <c r="D109" s="85"/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 t="s">
        <v>59</v>
      </c>
      <c r="K109" s="33">
        <v>0</v>
      </c>
      <c r="L109" s="33"/>
      <c r="M109" s="33">
        <v>0</v>
      </c>
      <c r="N109" s="33" t="s">
        <v>59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</row>
    <row r="110" spans="1:20" ht="31.5" customHeight="1">
      <c r="A110" s="39" t="s">
        <v>93</v>
      </c>
      <c r="B110" s="85" t="s">
        <v>72</v>
      </c>
      <c r="C110" s="85"/>
      <c r="D110" s="85"/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 t="s">
        <v>59</v>
      </c>
      <c r="K110" s="33">
        <v>0</v>
      </c>
      <c r="L110" s="33"/>
      <c r="M110" s="33">
        <v>0</v>
      </c>
      <c r="N110" s="33" t="s">
        <v>59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</row>
    <row r="111" spans="1:20" ht="43.5" customHeight="1">
      <c r="A111" s="39">
        <v>3</v>
      </c>
      <c r="B111" s="85" t="s">
        <v>73</v>
      </c>
      <c r="C111" s="85"/>
      <c r="D111" s="85"/>
      <c r="E111" s="33">
        <v>14</v>
      </c>
      <c r="F111" s="33">
        <f>F112+F113+F114+F115</f>
        <v>23</v>
      </c>
      <c r="G111" s="33">
        <f t="shared" ref="G111:G112" si="5">(F111-E111)/E111*100</f>
        <v>64.285714285714292</v>
      </c>
      <c r="H111" s="33">
        <v>0</v>
      </c>
      <c r="I111" s="33">
        <f>I112+I113+I114+I115</f>
        <v>0</v>
      </c>
      <c r="J111" s="33" t="s">
        <v>59</v>
      </c>
      <c r="K111" s="33">
        <v>0</v>
      </c>
      <c r="L111" s="33"/>
      <c r="M111" s="33">
        <f>M112+M113+M114+M115</f>
        <v>0</v>
      </c>
      <c r="N111" s="33" t="s">
        <v>59</v>
      </c>
      <c r="O111" s="33">
        <v>7</v>
      </c>
      <c r="P111" s="33">
        <f>P112+P113+P114+P115</f>
        <v>9</v>
      </c>
      <c r="Q111" s="33">
        <f>(P111-O111)/P111*100</f>
        <v>22.222222222222221</v>
      </c>
      <c r="R111" s="33">
        <v>0</v>
      </c>
      <c r="S111" s="33">
        <f>S112+S113+S114+S115</f>
        <v>0</v>
      </c>
      <c r="T111" s="33">
        <v>0</v>
      </c>
    </row>
    <row r="112" spans="1:20" ht="66.75" customHeight="1">
      <c r="A112" s="39" t="s">
        <v>94</v>
      </c>
      <c r="B112" s="85" t="s">
        <v>74</v>
      </c>
      <c r="C112" s="85"/>
      <c r="D112" s="85"/>
      <c r="E112" s="33">
        <v>5</v>
      </c>
      <c r="F112" s="33">
        <f>[4]ПУ!$F$24</f>
        <v>8</v>
      </c>
      <c r="G112" s="33">
        <f t="shared" si="5"/>
        <v>60</v>
      </c>
      <c r="H112" s="33">
        <v>0</v>
      </c>
      <c r="I112" s="33">
        <v>0</v>
      </c>
      <c r="J112" s="33" t="s">
        <v>59</v>
      </c>
      <c r="K112" s="33">
        <v>0</v>
      </c>
      <c r="L112" s="33"/>
      <c r="M112" s="33">
        <v>0</v>
      </c>
      <c r="N112" s="33" t="s">
        <v>59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</row>
    <row r="113" spans="1:20" ht="101.25" customHeight="1">
      <c r="A113" s="39" t="s">
        <v>95</v>
      </c>
      <c r="B113" s="85" t="s">
        <v>75</v>
      </c>
      <c r="C113" s="85"/>
      <c r="D113" s="85"/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 t="s">
        <v>59</v>
      </c>
      <c r="K113" s="33">
        <v>0</v>
      </c>
      <c r="L113" s="33"/>
      <c r="M113" s="33">
        <v>0</v>
      </c>
      <c r="N113" s="33" t="s">
        <v>59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</row>
    <row r="114" spans="1:20" ht="81.75" customHeight="1">
      <c r="A114" s="39" t="s">
        <v>96</v>
      </c>
      <c r="B114" s="85" t="s">
        <v>76</v>
      </c>
      <c r="C114" s="85"/>
      <c r="D114" s="85"/>
      <c r="E114" s="33">
        <v>5</v>
      </c>
      <c r="F114" s="33">
        <f>[5]ПУ!$E$31</f>
        <v>10</v>
      </c>
      <c r="G114" s="32">
        <f>(F114-E114)/E114*100</f>
        <v>100</v>
      </c>
      <c r="H114" s="33">
        <v>0</v>
      </c>
      <c r="I114" s="33">
        <v>0</v>
      </c>
      <c r="J114" s="33" t="s">
        <v>59</v>
      </c>
      <c r="K114" s="33">
        <v>0</v>
      </c>
      <c r="L114" s="33"/>
      <c r="M114" s="33">
        <v>0</v>
      </c>
      <c r="N114" s="33" t="s">
        <v>59</v>
      </c>
      <c r="O114" s="33">
        <v>7</v>
      </c>
      <c r="P114" s="33">
        <f>[5]ПУ!$E$34</f>
        <v>6</v>
      </c>
      <c r="Q114" s="33">
        <f>(P114-O114)/P114*100</f>
        <v>-16.666666666666664</v>
      </c>
      <c r="R114" s="33">
        <v>0</v>
      </c>
      <c r="S114" s="33">
        <v>0</v>
      </c>
      <c r="T114" s="33">
        <v>0</v>
      </c>
    </row>
    <row r="115" spans="1:20" ht="39" customHeight="1">
      <c r="A115" s="39" t="s">
        <v>97</v>
      </c>
      <c r="B115" s="85" t="s">
        <v>77</v>
      </c>
      <c r="C115" s="85"/>
      <c r="D115" s="85"/>
      <c r="E115" s="33">
        <v>4</v>
      </c>
      <c r="F115" s="33">
        <f>[6]прочие!$E$42</f>
        <v>5</v>
      </c>
      <c r="G115" s="33">
        <f>(F115-E115)/E115*100</f>
        <v>25</v>
      </c>
      <c r="H115" s="33">
        <v>0</v>
      </c>
      <c r="I115" s="33">
        <v>0</v>
      </c>
      <c r="J115" s="33" t="s">
        <v>59</v>
      </c>
      <c r="K115" s="33">
        <v>0</v>
      </c>
      <c r="L115" s="33"/>
      <c r="M115" s="33">
        <v>0</v>
      </c>
      <c r="N115" s="33" t="s">
        <v>59</v>
      </c>
      <c r="O115" s="33">
        <v>0</v>
      </c>
      <c r="P115" s="33">
        <f>[6]прочие!$E$45</f>
        <v>3</v>
      </c>
      <c r="Q115" s="32">
        <f>(P115-O115)/P115*100</f>
        <v>100</v>
      </c>
      <c r="R115" s="33">
        <v>0</v>
      </c>
      <c r="S115" s="33">
        <v>0</v>
      </c>
      <c r="T115" s="33">
        <v>0</v>
      </c>
    </row>
    <row r="117" spans="1:20">
      <c r="A117" s="55" t="s">
        <v>98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9" spans="1:20" ht="117" customHeight="1">
      <c r="A119" s="5" t="s">
        <v>23</v>
      </c>
      <c r="B119" s="52" t="s">
        <v>115</v>
      </c>
      <c r="C119" s="52"/>
      <c r="D119" s="10" t="s">
        <v>116</v>
      </c>
      <c r="E119" s="52" t="s">
        <v>117</v>
      </c>
      <c r="F119" s="52"/>
      <c r="G119" s="10" t="s">
        <v>118</v>
      </c>
      <c r="H119" s="5" t="s">
        <v>99</v>
      </c>
      <c r="I119" s="52" t="s">
        <v>102</v>
      </c>
      <c r="J119" s="52"/>
      <c r="K119" s="52" t="s">
        <v>103</v>
      </c>
      <c r="L119" s="52"/>
      <c r="M119" s="52"/>
      <c r="N119" s="52" t="s">
        <v>104</v>
      </c>
      <c r="O119" s="52"/>
      <c r="P119" s="52" t="s">
        <v>105</v>
      </c>
      <c r="Q119" s="52"/>
      <c r="R119" s="52" t="s">
        <v>106</v>
      </c>
      <c r="S119" s="52"/>
      <c r="T119" s="52"/>
    </row>
    <row r="120" spans="1:20">
      <c r="A120" s="5">
        <v>1</v>
      </c>
      <c r="B120" s="52">
        <v>2</v>
      </c>
      <c r="C120" s="52"/>
      <c r="D120" s="5">
        <v>3</v>
      </c>
      <c r="E120" s="52">
        <v>4</v>
      </c>
      <c r="F120" s="52"/>
      <c r="G120" s="5">
        <v>5</v>
      </c>
      <c r="H120" s="5">
        <v>6</v>
      </c>
      <c r="I120" s="52">
        <v>7</v>
      </c>
      <c r="J120" s="52"/>
      <c r="K120" s="52">
        <v>8</v>
      </c>
      <c r="L120" s="52"/>
      <c r="M120" s="52"/>
      <c r="N120" s="52">
        <v>9</v>
      </c>
      <c r="O120" s="52"/>
      <c r="P120" s="52">
        <v>10</v>
      </c>
      <c r="Q120" s="52"/>
      <c r="R120" s="52">
        <v>11</v>
      </c>
      <c r="S120" s="52"/>
      <c r="T120" s="52"/>
    </row>
    <row r="121" spans="1:20" ht="144.75" customHeight="1">
      <c r="A121" s="5">
        <v>1</v>
      </c>
      <c r="B121" s="53" t="s">
        <v>130</v>
      </c>
      <c r="C121" s="54"/>
      <c r="D121" s="6"/>
      <c r="E121" s="53" t="s">
        <v>131</v>
      </c>
      <c r="F121" s="54"/>
      <c r="G121" s="17" t="s">
        <v>100</v>
      </c>
      <c r="H121" s="29" t="s">
        <v>114</v>
      </c>
      <c r="I121" s="53" t="s">
        <v>119</v>
      </c>
      <c r="J121" s="54"/>
      <c r="K121" s="52" t="s">
        <v>132</v>
      </c>
      <c r="L121" s="52"/>
      <c r="M121" s="52"/>
      <c r="N121" s="61">
        <v>19</v>
      </c>
      <c r="O121" s="61"/>
      <c r="P121" s="52" t="s">
        <v>59</v>
      </c>
      <c r="Q121" s="52"/>
      <c r="R121" s="52" t="s">
        <v>101</v>
      </c>
      <c r="S121" s="52"/>
      <c r="T121" s="52"/>
    </row>
    <row r="123" spans="1:20">
      <c r="A123" s="55" t="s">
        <v>120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>
      <c r="A124" s="56" t="s">
        <v>107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6" spans="1:20" ht="38.25" customHeight="1">
      <c r="A126" s="55" t="s">
        <v>121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</sheetData>
  <mergeCells count="173">
    <mergeCell ref="J9:L9"/>
    <mergeCell ref="M9:O9"/>
    <mergeCell ref="A42:T42"/>
    <mergeCell ref="A43:T43"/>
    <mergeCell ref="R48:T48"/>
    <mergeCell ref="R49:T49"/>
    <mergeCell ref="R50:T50"/>
    <mergeCell ref="R51:T51"/>
    <mergeCell ref="R52:T52"/>
    <mergeCell ref="Q29:T29"/>
    <mergeCell ref="Q30:T30"/>
    <mergeCell ref="Q31:T31"/>
    <mergeCell ref="Q32:T32"/>
    <mergeCell ref="Q33:T33"/>
    <mergeCell ref="B29:K29"/>
    <mergeCell ref="B30:K30"/>
    <mergeCell ref="B31:K31"/>
    <mergeCell ref="B32:K32"/>
    <mergeCell ref="B33:K33"/>
    <mergeCell ref="M30:N30"/>
    <mergeCell ref="M31:N31"/>
    <mergeCell ref="M32:N32"/>
    <mergeCell ref="M33:N33"/>
    <mergeCell ref="O29:P29"/>
    <mergeCell ref="R47:T47"/>
    <mergeCell ref="N46:T46"/>
    <mergeCell ref="B46:M47"/>
    <mergeCell ref="B48:M48"/>
    <mergeCell ref="B49:M49"/>
    <mergeCell ref="B50:M50"/>
    <mergeCell ref="B51:M51"/>
    <mergeCell ref="B52:M52"/>
    <mergeCell ref="B53:M53"/>
    <mergeCell ref="N49:O49"/>
    <mergeCell ref="P47:Q47"/>
    <mergeCell ref="P48:Q48"/>
    <mergeCell ref="P49:Q49"/>
    <mergeCell ref="O30:P30"/>
    <mergeCell ref="O31:P31"/>
    <mergeCell ref="O32:P32"/>
    <mergeCell ref="O33:P33"/>
    <mergeCell ref="M29:N29"/>
    <mergeCell ref="M27:T27"/>
    <mergeCell ref="B27:K28"/>
    <mergeCell ref="E17:K17"/>
    <mergeCell ref="E19:K19"/>
    <mergeCell ref="E20:K20"/>
    <mergeCell ref="E21:K21"/>
    <mergeCell ref="E22:K22"/>
    <mergeCell ref="E16:K16"/>
    <mergeCell ref="A25:T25"/>
    <mergeCell ref="Q28:T28"/>
    <mergeCell ref="M19:N19"/>
    <mergeCell ref="M20:N20"/>
    <mergeCell ref="M21:N21"/>
    <mergeCell ref="M22:N22"/>
    <mergeCell ref="O16:P16"/>
    <mergeCell ref="O17:P17"/>
    <mergeCell ref="O19:P19"/>
    <mergeCell ref="O20:P20"/>
    <mergeCell ref="O21:P21"/>
    <mergeCell ref="O22:P22"/>
    <mergeCell ref="O28:P28"/>
    <mergeCell ref="A27:A28"/>
    <mergeCell ref="M28:N28"/>
    <mergeCell ref="B115:D115"/>
    <mergeCell ref="B112:D112"/>
    <mergeCell ref="B113:D113"/>
    <mergeCell ref="B114:D114"/>
    <mergeCell ref="B108:D108"/>
    <mergeCell ref="B109:D109"/>
    <mergeCell ref="B110:D110"/>
    <mergeCell ref="B111:D111"/>
    <mergeCell ref="G9:I9"/>
    <mergeCell ref="G10:I10"/>
    <mergeCell ref="G11:I11"/>
    <mergeCell ref="G12:I12"/>
    <mergeCell ref="A14:T14"/>
    <mergeCell ref="E18:P18"/>
    <mergeCell ref="M16:N16"/>
    <mergeCell ref="M17:N17"/>
    <mergeCell ref="B97:D97"/>
    <mergeCell ref="B102:D102"/>
    <mergeCell ref="B98:D98"/>
    <mergeCell ref="B99:D99"/>
    <mergeCell ref="B100:D100"/>
    <mergeCell ref="B105:D105"/>
    <mergeCell ref="B106:D106"/>
    <mergeCell ref="B107:D107"/>
    <mergeCell ref="B101:D101"/>
    <mergeCell ref="B103:D103"/>
    <mergeCell ref="B104:D104"/>
    <mergeCell ref="B78:F78"/>
    <mergeCell ref="B79:F79"/>
    <mergeCell ref="B80:F80"/>
    <mergeCell ref="B81:F81"/>
    <mergeCell ref="B82:F82"/>
    <mergeCell ref="E90:G91"/>
    <mergeCell ref="B93:D93"/>
    <mergeCell ref="B94:D94"/>
    <mergeCell ref="B95:D95"/>
    <mergeCell ref="B96:D96"/>
    <mergeCell ref="A87:P87"/>
    <mergeCell ref="E89:T89"/>
    <mergeCell ref="A46:A47"/>
    <mergeCell ref="P53:Q53"/>
    <mergeCell ref="A59:T59"/>
    <mergeCell ref="A61:T61"/>
    <mergeCell ref="A63:T63"/>
    <mergeCell ref="A85:T85"/>
    <mergeCell ref="A86:T86"/>
    <mergeCell ref="N53:O53"/>
    <mergeCell ref="N50:O50"/>
    <mergeCell ref="N51:O51"/>
    <mergeCell ref="N52:O52"/>
    <mergeCell ref="P52:Q52"/>
    <mergeCell ref="P51:Q51"/>
    <mergeCell ref="P50:Q50"/>
    <mergeCell ref="N47:O47"/>
    <mergeCell ref="N48:O48"/>
    <mergeCell ref="A89:A92"/>
    <mergeCell ref="R90:T91"/>
    <mergeCell ref="H90:J91"/>
    <mergeCell ref="K90:N91"/>
    <mergeCell ref="O90:Q91"/>
    <mergeCell ref="R53:T53"/>
    <mergeCell ref="P120:Q120"/>
    <mergeCell ref="P121:Q121"/>
    <mergeCell ref="E119:F119"/>
    <mergeCell ref="E120:F120"/>
    <mergeCell ref="E121:F121"/>
    <mergeCell ref="B119:C119"/>
    <mergeCell ref="B83:F83"/>
    <mergeCell ref="G66:S67"/>
    <mergeCell ref="G68:I69"/>
    <mergeCell ref="J68:M69"/>
    <mergeCell ref="N68:P69"/>
    <mergeCell ref="Q68:S69"/>
    <mergeCell ref="B89:D92"/>
    <mergeCell ref="A117:T117"/>
    <mergeCell ref="B66:F70"/>
    <mergeCell ref="B71:F71"/>
    <mergeCell ref="B72:F72"/>
    <mergeCell ref="B73:F73"/>
    <mergeCell ref="B74:F74"/>
    <mergeCell ref="B75:F75"/>
    <mergeCell ref="B76:F76"/>
    <mergeCell ref="B77:F77"/>
    <mergeCell ref="T66:T70"/>
    <mergeCell ref="A66:A70"/>
    <mergeCell ref="B120:C120"/>
    <mergeCell ref="B121:C121"/>
    <mergeCell ref="A123:T123"/>
    <mergeCell ref="A124:T124"/>
    <mergeCell ref="A126:T126"/>
    <mergeCell ref="A1:T1"/>
    <mergeCell ref="A3:T3"/>
    <mergeCell ref="A4:T4"/>
    <mergeCell ref="A6:T6"/>
    <mergeCell ref="A7:T7"/>
    <mergeCell ref="I119:J119"/>
    <mergeCell ref="I120:J120"/>
    <mergeCell ref="I121:J121"/>
    <mergeCell ref="K119:M119"/>
    <mergeCell ref="K120:M120"/>
    <mergeCell ref="K121:M121"/>
    <mergeCell ref="N119:O119"/>
    <mergeCell ref="N120:O120"/>
    <mergeCell ref="N121:O121"/>
    <mergeCell ref="R119:T119"/>
    <mergeCell ref="R120:T120"/>
    <mergeCell ref="R121:T121"/>
    <mergeCell ref="P119:Q119"/>
  </mergeCells>
  <hyperlinks>
    <hyperlink ref="G121" r:id="rId1" display="mailto:progress-2010@mail.ru"/>
  </hyperlinks>
  <pageMargins left="0.2" right="0.11811023622047245" top="0.35433070866141736" bottom="0.23" header="0.19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2017-03-30T08:17:08Z</dcterms:modified>
</cp:coreProperties>
</file>