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на 1.01.16" sheetId="1" r:id="rId1"/>
    <sheet name="на 1.04.16" sheetId="4" r:id="rId2"/>
    <sheet name="на 1.07.16 " sheetId="5" r:id="rId3"/>
    <sheet name="на 1.10.16 " sheetId="6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E17" i="6" l="1"/>
  <c r="D17" i="6"/>
  <c r="E16" i="6"/>
  <c r="D16" i="6"/>
  <c r="E4" i="6" l="1"/>
  <c r="D4" i="6"/>
  <c r="E13" i="6" l="1"/>
  <c r="E23" i="5"/>
  <c r="D23" i="5"/>
  <c r="D4" i="5"/>
  <c r="E4" i="5"/>
  <c r="E8" i="5"/>
  <c r="D8" i="5"/>
  <c r="E22" i="5"/>
  <c r="D22" i="5"/>
  <c r="E13" i="5"/>
  <c r="D13" i="5"/>
  <c r="D23" i="4" l="1"/>
  <c r="E23" i="4"/>
  <c r="E22" i="4"/>
  <c r="D22" i="4"/>
  <c r="E13" i="4"/>
  <c r="D13" i="4"/>
  <c r="E4" i="4"/>
  <c r="D4" i="4"/>
</calcChain>
</file>

<file path=xl/sharedStrings.xml><?xml version="1.0" encoding="utf-8"?>
<sst xmlns="http://schemas.openxmlformats.org/spreadsheetml/2006/main" count="202" uniqueCount="33">
  <si>
    <t>№ п/п</t>
  </si>
  <si>
    <t>РП,ТП</t>
  </si>
  <si>
    <t>Класс напряжения</t>
  </si>
  <si>
    <t>Объем свободной  для технологического присоединения трансформаторной мощности (кВА)</t>
  </si>
  <si>
    <t>ТП-47</t>
  </si>
  <si>
    <t>ТП-48</t>
  </si>
  <si>
    <t>ТП-49</t>
  </si>
  <si>
    <t>ТП-50</t>
  </si>
  <si>
    <t>ТП-51</t>
  </si>
  <si>
    <t>НН</t>
  </si>
  <si>
    <t>СН 2</t>
  </si>
  <si>
    <t>РП-10</t>
  </si>
  <si>
    <t>ТП-41</t>
  </si>
  <si>
    <t>ТП-42</t>
  </si>
  <si>
    <t>ТП-43</t>
  </si>
  <si>
    <t>ТП-44</t>
  </si>
  <si>
    <t>ТП-45</t>
  </si>
  <si>
    <t>ТП-46</t>
  </si>
  <si>
    <t>ТП-76 (АТС)</t>
  </si>
  <si>
    <t>РП-3</t>
  </si>
  <si>
    <t>по 3 категории</t>
  </si>
  <si>
    <t>по 2 категории</t>
  </si>
  <si>
    <t>Подготовил:</t>
  </si>
  <si>
    <t>Инженер-энергетик</t>
  </si>
  <si>
    <t>Рыбинская Е.В.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</si>
  <si>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 на 1.04.2016 г.</t>
  </si>
  <si>
    <t>Согласовано:</t>
  </si>
  <si>
    <t>Директор ООО"Прогресс плюс"</t>
  </si>
  <si>
    <t>Шокин А.В.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</si>
  <si>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 на 1.01.2016 г.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</si>
  <si>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 на 1.07.2016 г.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</si>
  <si>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 на 1.10.2016 г.</t>
  </si>
  <si>
    <t>питающие линии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</si>
</sst>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7" workbookViewId="0">
      <selection activeCell="D13" sqref="D13"/>
    </sheetView>
  </sheetViews>
  <sheetFormatPr defaultRowHeight="15" x14ac:dyDescent="0.25"/>
  <cols>
    <col min="1" max="1" width="7.140625" customWidth="1"/>
    <col min="2" max="3" width="18.7109375" customWidth="1"/>
    <col min="4" max="5" width="21.28515625" customWidth="1"/>
  </cols>
  <sheetData>
    <row r="1" spans="1:5" ht="99" customHeight="1" x14ac:dyDescent="0.25">
      <c r="A1" s="12" t="s">
        <v>29</v>
      </c>
      <c r="B1" s="12"/>
      <c r="C1" s="12"/>
      <c r="D1" s="12"/>
      <c r="E1" s="12"/>
    </row>
    <row r="2" spans="1:5" ht="78.75" customHeight="1" x14ac:dyDescent="0.25">
      <c r="A2" s="10" t="s">
        <v>0</v>
      </c>
      <c r="B2" s="10" t="s">
        <v>1</v>
      </c>
      <c r="C2" s="10" t="s">
        <v>2</v>
      </c>
      <c r="D2" s="8" t="s">
        <v>3</v>
      </c>
      <c r="E2" s="9"/>
    </row>
    <row r="3" spans="1:5" ht="18.75" x14ac:dyDescent="0.25">
      <c r="A3" s="11"/>
      <c r="B3" s="11"/>
      <c r="C3" s="11"/>
      <c r="D3" s="1" t="s">
        <v>20</v>
      </c>
      <c r="E3" s="1" t="s">
        <v>21</v>
      </c>
    </row>
    <row r="4" spans="1:5" ht="18.75" x14ac:dyDescent="0.25">
      <c r="A4" s="3">
        <v>1</v>
      </c>
      <c r="B4" s="1" t="s">
        <v>12</v>
      </c>
      <c r="C4" s="1" t="s">
        <v>9</v>
      </c>
      <c r="D4" s="1">
        <v>475.56</v>
      </c>
      <c r="E4" s="1">
        <v>161.56</v>
      </c>
    </row>
    <row r="5" spans="1:5" ht="18.75" x14ac:dyDescent="0.25">
      <c r="A5" s="3">
        <v>2</v>
      </c>
      <c r="B5" s="1" t="s">
        <v>13</v>
      </c>
      <c r="C5" s="1" t="s">
        <v>9</v>
      </c>
      <c r="D5" s="1">
        <v>460.45</v>
      </c>
      <c r="E5" s="1">
        <v>145.61000000000001</v>
      </c>
    </row>
    <row r="6" spans="1:5" ht="18.75" x14ac:dyDescent="0.25">
      <c r="A6" s="3">
        <v>3</v>
      </c>
      <c r="B6" s="1" t="s">
        <v>14</v>
      </c>
      <c r="C6" s="1" t="s">
        <v>9</v>
      </c>
      <c r="D6" s="1">
        <v>377.08</v>
      </c>
      <c r="E6" s="1">
        <v>145.58000000000001</v>
      </c>
    </row>
    <row r="7" spans="1:5" ht="18.75" x14ac:dyDescent="0.25">
      <c r="A7" s="3">
        <v>4</v>
      </c>
      <c r="B7" s="1" t="s">
        <v>15</v>
      </c>
      <c r="C7" s="1" t="s">
        <v>9</v>
      </c>
      <c r="D7" s="1">
        <v>419.18</v>
      </c>
      <c r="E7" s="1">
        <v>189.82</v>
      </c>
    </row>
    <row r="8" spans="1:5" ht="18.75" x14ac:dyDescent="0.25">
      <c r="A8" s="3">
        <v>5</v>
      </c>
      <c r="B8" s="1" t="s">
        <v>16</v>
      </c>
      <c r="C8" s="1" t="s">
        <v>9</v>
      </c>
      <c r="D8" s="1">
        <v>270.20999999999998</v>
      </c>
      <c r="E8" s="1">
        <v>57.01</v>
      </c>
    </row>
    <row r="9" spans="1:5" ht="18.75" x14ac:dyDescent="0.25">
      <c r="A9" s="3">
        <v>6</v>
      </c>
      <c r="B9" s="1" t="s">
        <v>17</v>
      </c>
      <c r="C9" s="1" t="s">
        <v>9</v>
      </c>
      <c r="D9" s="1">
        <v>446.54</v>
      </c>
      <c r="E9" s="1">
        <v>134.63999999999999</v>
      </c>
    </row>
    <row r="10" spans="1:5" ht="18.75" x14ac:dyDescent="0.25">
      <c r="A10" s="3">
        <v>7</v>
      </c>
      <c r="B10" s="1" t="s">
        <v>4</v>
      </c>
      <c r="C10" s="1" t="s">
        <v>9</v>
      </c>
      <c r="D10" s="1">
        <v>271.66000000000003</v>
      </c>
      <c r="E10" s="1">
        <v>-5.14</v>
      </c>
    </row>
    <row r="11" spans="1:5" ht="18.75" x14ac:dyDescent="0.25">
      <c r="A11" s="3">
        <v>8</v>
      </c>
      <c r="B11" s="1" t="s">
        <v>5</v>
      </c>
      <c r="C11" s="1" t="s">
        <v>9</v>
      </c>
      <c r="D11" s="1">
        <v>379.56</v>
      </c>
      <c r="E11" s="1">
        <v>127.47</v>
      </c>
    </row>
    <row r="12" spans="1:5" ht="18.75" x14ac:dyDescent="0.25">
      <c r="A12" s="3">
        <v>9</v>
      </c>
      <c r="B12" s="1" t="s">
        <v>6</v>
      </c>
      <c r="C12" s="1" t="s">
        <v>9</v>
      </c>
      <c r="D12" s="1">
        <v>853.95</v>
      </c>
      <c r="E12" s="1">
        <v>357.92</v>
      </c>
    </row>
    <row r="13" spans="1:5" ht="18.75" x14ac:dyDescent="0.25">
      <c r="A13" s="3">
        <v>10</v>
      </c>
      <c r="B13" s="1" t="s">
        <v>7</v>
      </c>
      <c r="C13" s="1" t="s">
        <v>9</v>
      </c>
      <c r="D13" s="1">
        <v>801.56</v>
      </c>
      <c r="E13" s="1">
        <v>307.81</v>
      </c>
    </row>
    <row r="14" spans="1:5" ht="18.75" x14ac:dyDescent="0.25">
      <c r="A14" s="3">
        <v>11</v>
      </c>
      <c r="B14" s="1" t="s">
        <v>8</v>
      </c>
      <c r="C14" s="1" t="s">
        <v>9</v>
      </c>
      <c r="D14" s="1">
        <v>929.77</v>
      </c>
      <c r="E14" s="1">
        <v>429.33</v>
      </c>
    </row>
    <row r="15" spans="1:5" ht="18.75" x14ac:dyDescent="0.25">
      <c r="A15" s="3">
        <v>12</v>
      </c>
      <c r="B15" s="1" t="s">
        <v>12</v>
      </c>
      <c r="C15" s="1" t="s">
        <v>9</v>
      </c>
      <c r="D15" s="1">
        <v>475.56</v>
      </c>
      <c r="E15" s="1">
        <v>161.56</v>
      </c>
    </row>
    <row r="16" spans="1:5" ht="18.75" x14ac:dyDescent="0.25">
      <c r="A16" s="3">
        <v>13</v>
      </c>
      <c r="B16" s="1" t="s">
        <v>13</v>
      </c>
      <c r="C16" s="1" t="s">
        <v>9</v>
      </c>
      <c r="D16" s="1">
        <v>460.45</v>
      </c>
      <c r="E16" s="1">
        <v>145.61000000000001</v>
      </c>
    </row>
    <row r="17" spans="1:5" ht="18.75" x14ac:dyDescent="0.25">
      <c r="A17" s="3">
        <v>14</v>
      </c>
      <c r="B17" s="1" t="s">
        <v>14</v>
      </c>
      <c r="C17" s="1" t="s">
        <v>9</v>
      </c>
      <c r="D17" s="1">
        <v>377.08</v>
      </c>
      <c r="E17" s="1">
        <v>145.58000000000001</v>
      </c>
    </row>
    <row r="18" spans="1:5" ht="18.75" x14ac:dyDescent="0.25">
      <c r="A18" s="3">
        <v>15</v>
      </c>
      <c r="B18" s="1" t="s">
        <v>15</v>
      </c>
      <c r="C18" s="1" t="s">
        <v>9</v>
      </c>
      <c r="D18" s="1">
        <v>419.18</v>
      </c>
      <c r="E18" s="1">
        <v>189.82</v>
      </c>
    </row>
    <row r="19" spans="1:5" ht="18.75" x14ac:dyDescent="0.25">
      <c r="A19" s="3">
        <v>16</v>
      </c>
      <c r="B19" s="1" t="s">
        <v>16</v>
      </c>
      <c r="C19" s="1" t="s">
        <v>9</v>
      </c>
      <c r="D19" s="1">
        <v>270.20999999999998</v>
      </c>
      <c r="E19" s="1">
        <v>57.01</v>
      </c>
    </row>
    <row r="20" spans="1:5" ht="18.75" x14ac:dyDescent="0.25">
      <c r="A20" s="3">
        <v>17</v>
      </c>
      <c r="B20" s="1" t="s">
        <v>17</v>
      </c>
      <c r="C20" s="1" t="s">
        <v>9</v>
      </c>
      <c r="D20" s="1">
        <v>446.54</v>
      </c>
      <c r="E20" s="1">
        <v>134.63999999999999</v>
      </c>
    </row>
    <row r="21" spans="1:5" ht="18.75" x14ac:dyDescent="0.25">
      <c r="A21" s="3">
        <v>18</v>
      </c>
      <c r="B21" s="1" t="s">
        <v>18</v>
      </c>
      <c r="C21" s="1" t="s">
        <v>9</v>
      </c>
      <c r="D21" s="1">
        <v>121.2</v>
      </c>
      <c r="E21" s="1">
        <v>44.9</v>
      </c>
    </row>
    <row r="22" spans="1:5" ht="18.75" x14ac:dyDescent="0.25">
      <c r="A22" s="3">
        <v>19</v>
      </c>
      <c r="B22" s="1" t="s">
        <v>11</v>
      </c>
      <c r="C22" s="1" t="s">
        <v>10</v>
      </c>
      <c r="D22" s="1">
        <v>10056.5</v>
      </c>
      <c r="E22" s="1">
        <v>4410.5</v>
      </c>
    </row>
    <row r="23" spans="1:5" ht="18.75" x14ac:dyDescent="0.25">
      <c r="A23" s="3">
        <v>20</v>
      </c>
      <c r="B23" s="1" t="s">
        <v>19</v>
      </c>
      <c r="C23" s="1" t="s">
        <v>10</v>
      </c>
      <c r="D23" s="1">
        <v>6174</v>
      </c>
      <c r="E23" s="1">
        <v>-3544</v>
      </c>
    </row>
    <row r="26" spans="1:5" ht="18.75" x14ac:dyDescent="0.3">
      <c r="A26" s="2" t="s">
        <v>22</v>
      </c>
      <c r="B26" s="2"/>
      <c r="C26" s="2"/>
      <c r="D26" s="2"/>
      <c r="E26" s="2"/>
    </row>
    <row r="27" spans="1:5" ht="18.75" x14ac:dyDescent="0.3">
      <c r="A27" s="2"/>
      <c r="B27" s="2"/>
      <c r="C27" s="2"/>
      <c r="D27" s="2"/>
      <c r="E27" s="2"/>
    </row>
    <row r="28" spans="1:5" ht="18.75" x14ac:dyDescent="0.3">
      <c r="A28" s="2" t="s">
        <v>23</v>
      </c>
      <c r="B28" s="2"/>
      <c r="C28" s="2"/>
      <c r="D28" s="2"/>
      <c r="E28" s="2" t="s">
        <v>24</v>
      </c>
    </row>
    <row r="29" spans="1:5" ht="18.75" x14ac:dyDescent="0.3">
      <c r="A29" s="2"/>
      <c r="B29" s="2"/>
      <c r="C29" s="2"/>
      <c r="D29" s="2"/>
      <c r="E29" s="2"/>
    </row>
    <row r="31" spans="1:5" ht="18.75" x14ac:dyDescent="0.3">
      <c r="A31" s="2" t="s">
        <v>26</v>
      </c>
      <c r="B31" s="2"/>
      <c r="C31" s="2"/>
      <c r="D31" s="2"/>
      <c r="E31" s="2"/>
    </row>
    <row r="32" spans="1:5" ht="18.75" x14ac:dyDescent="0.3">
      <c r="A32" s="2" t="s">
        <v>27</v>
      </c>
      <c r="B32" s="2"/>
      <c r="C32" s="2"/>
      <c r="D32" s="2"/>
      <c r="E32" s="2" t="s">
        <v>28</v>
      </c>
    </row>
  </sheetData>
  <mergeCells count="5">
    <mergeCell ref="D2:E2"/>
    <mergeCell ref="A2:A3"/>
    <mergeCell ref="B2:B3"/>
    <mergeCell ref="C2:C3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6" workbookViewId="0">
      <selection activeCell="E8" sqref="E8"/>
    </sheetView>
  </sheetViews>
  <sheetFormatPr defaultRowHeight="15" x14ac:dyDescent="0.25"/>
  <cols>
    <col min="1" max="1" width="7.140625" customWidth="1"/>
    <col min="2" max="3" width="18.7109375" customWidth="1"/>
    <col min="4" max="5" width="21.28515625" customWidth="1"/>
  </cols>
  <sheetData>
    <row r="1" spans="1:5" ht="99" customHeight="1" x14ac:dyDescent="0.25">
      <c r="A1" s="12" t="s">
        <v>25</v>
      </c>
      <c r="B1" s="12"/>
      <c r="C1" s="12"/>
      <c r="D1" s="12"/>
      <c r="E1" s="12"/>
    </row>
    <row r="2" spans="1:5" ht="78.75" customHeight="1" x14ac:dyDescent="0.25">
      <c r="A2" s="10" t="s">
        <v>0</v>
      </c>
      <c r="B2" s="10" t="s">
        <v>1</v>
      </c>
      <c r="C2" s="10" t="s">
        <v>2</v>
      </c>
      <c r="D2" s="8" t="s">
        <v>3</v>
      </c>
      <c r="E2" s="9"/>
    </row>
    <row r="3" spans="1:5" ht="18.75" x14ac:dyDescent="0.25">
      <c r="A3" s="11"/>
      <c r="B3" s="11"/>
      <c r="C3" s="11"/>
      <c r="D3" s="1" t="s">
        <v>20</v>
      </c>
      <c r="E3" s="1" t="s">
        <v>21</v>
      </c>
    </row>
    <row r="4" spans="1:5" ht="18.75" x14ac:dyDescent="0.25">
      <c r="A4" s="4">
        <v>1</v>
      </c>
      <c r="B4" s="1" t="s">
        <v>12</v>
      </c>
      <c r="C4" s="1" t="s">
        <v>9</v>
      </c>
      <c r="D4" s="1">
        <f>475.56-2</f>
        <v>473.56</v>
      </c>
      <c r="E4" s="1">
        <f>161.56-2</f>
        <v>159.56</v>
      </c>
    </row>
    <row r="5" spans="1:5" ht="18.75" x14ac:dyDescent="0.25">
      <c r="A5" s="4">
        <v>2</v>
      </c>
      <c r="B5" s="1" t="s">
        <v>13</v>
      </c>
      <c r="C5" s="1" t="s">
        <v>9</v>
      </c>
      <c r="D5" s="1">
        <v>460.45</v>
      </c>
      <c r="E5" s="1">
        <v>145.61000000000001</v>
      </c>
    </row>
    <row r="6" spans="1:5" ht="18.75" x14ac:dyDescent="0.25">
      <c r="A6" s="4">
        <v>3</v>
      </c>
      <c r="B6" s="1" t="s">
        <v>14</v>
      </c>
      <c r="C6" s="1" t="s">
        <v>9</v>
      </c>
      <c r="D6" s="1">
        <v>377.08</v>
      </c>
      <c r="E6" s="1">
        <v>145.58000000000001</v>
      </c>
    </row>
    <row r="7" spans="1:5" ht="18.75" x14ac:dyDescent="0.25">
      <c r="A7" s="4">
        <v>4</v>
      </c>
      <c r="B7" s="1" t="s">
        <v>15</v>
      </c>
      <c r="C7" s="1" t="s">
        <v>9</v>
      </c>
      <c r="D7" s="1">
        <v>419.18</v>
      </c>
      <c r="E7" s="1">
        <v>189.82</v>
      </c>
    </row>
    <row r="8" spans="1:5" ht="18.75" x14ac:dyDescent="0.25">
      <c r="A8" s="4">
        <v>5</v>
      </c>
      <c r="B8" s="1" t="s">
        <v>16</v>
      </c>
      <c r="C8" s="1" t="s">
        <v>9</v>
      </c>
      <c r="D8" s="1">
        <v>270.20999999999998</v>
      </c>
      <c r="E8" s="1">
        <v>57.01</v>
      </c>
    </row>
    <row r="9" spans="1:5" ht="18.75" x14ac:dyDescent="0.25">
      <c r="A9" s="4">
        <v>6</v>
      </c>
      <c r="B9" s="1" t="s">
        <v>17</v>
      </c>
      <c r="C9" s="1" t="s">
        <v>9</v>
      </c>
      <c r="D9" s="1">
        <v>446.54</v>
      </c>
      <c r="E9" s="1">
        <v>134.63999999999999</v>
      </c>
    </row>
    <row r="10" spans="1:5" ht="18.75" x14ac:dyDescent="0.25">
      <c r="A10" s="4">
        <v>7</v>
      </c>
      <c r="B10" s="1" t="s">
        <v>4</v>
      </c>
      <c r="C10" s="1" t="s">
        <v>9</v>
      </c>
      <c r="D10" s="1">
        <v>271.66000000000003</v>
      </c>
      <c r="E10" s="1">
        <v>-5.14</v>
      </c>
    </row>
    <row r="11" spans="1:5" ht="18.75" x14ac:dyDescent="0.25">
      <c r="A11" s="4">
        <v>8</v>
      </c>
      <c r="B11" s="1" t="s">
        <v>5</v>
      </c>
      <c r="C11" s="1" t="s">
        <v>9</v>
      </c>
      <c r="D11" s="1">
        <v>379.56</v>
      </c>
      <c r="E11" s="1">
        <v>127.47</v>
      </c>
    </row>
    <row r="12" spans="1:5" ht="18.75" x14ac:dyDescent="0.25">
      <c r="A12" s="4">
        <v>9</v>
      </c>
      <c r="B12" s="1" t="s">
        <v>6</v>
      </c>
      <c r="C12" s="1" t="s">
        <v>9</v>
      </c>
      <c r="D12" s="1">
        <v>853.95</v>
      </c>
      <c r="E12" s="1">
        <v>357.92</v>
      </c>
    </row>
    <row r="13" spans="1:5" ht="18.75" x14ac:dyDescent="0.25">
      <c r="A13" s="4">
        <v>10</v>
      </c>
      <c r="B13" s="1" t="s">
        <v>7</v>
      </c>
      <c r="C13" s="1" t="s">
        <v>9</v>
      </c>
      <c r="D13" s="1">
        <f>801.56-105</f>
        <v>696.56</v>
      </c>
      <c r="E13" s="1">
        <f>307.81-105</f>
        <v>202.81</v>
      </c>
    </row>
    <row r="14" spans="1:5" ht="18.75" x14ac:dyDescent="0.25">
      <c r="A14" s="4">
        <v>11</v>
      </c>
      <c r="B14" s="1" t="s">
        <v>8</v>
      </c>
      <c r="C14" s="1" t="s">
        <v>9</v>
      </c>
      <c r="D14" s="1">
        <v>929.77</v>
      </c>
      <c r="E14" s="1">
        <v>429.33</v>
      </c>
    </row>
    <row r="15" spans="1:5" ht="18.75" x14ac:dyDescent="0.25">
      <c r="A15" s="4">
        <v>12</v>
      </c>
      <c r="B15" s="1" t="s">
        <v>12</v>
      </c>
      <c r="C15" s="1" t="s">
        <v>9</v>
      </c>
      <c r="D15" s="1">
        <v>475.56</v>
      </c>
      <c r="E15" s="1">
        <v>161.56</v>
      </c>
    </row>
    <row r="16" spans="1:5" ht="18.75" x14ac:dyDescent="0.25">
      <c r="A16" s="4">
        <v>13</v>
      </c>
      <c r="B16" s="1" t="s">
        <v>13</v>
      </c>
      <c r="C16" s="1" t="s">
        <v>9</v>
      </c>
      <c r="D16" s="1">
        <v>460.45</v>
      </c>
      <c r="E16" s="1">
        <v>145.61000000000001</v>
      </c>
    </row>
    <row r="17" spans="1:5" ht="18.75" x14ac:dyDescent="0.25">
      <c r="A17" s="4">
        <v>14</v>
      </c>
      <c r="B17" s="1" t="s">
        <v>14</v>
      </c>
      <c r="C17" s="1" t="s">
        <v>9</v>
      </c>
      <c r="D17" s="1">
        <v>377.08</v>
      </c>
      <c r="E17" s="1">
        <v>145.58000000000001</v>
      </c>
    </row>
    <row r="18" spans="1:5" ht="18.75" x14ac:dyDescent="0.25">
      <c r="A18" s="4">
        <v>15</v>
      </c>
      <c r="B18" s="1" t="s">
        <v>15</v>
      </c>
      <c r="C18" s="1" t="s">
        <v>9</v>
      </c>
      <c r="D18" s="1">
        <v>419.18</v>
      </c>
      <c r="E18" s="1">
        <v>189.82</v>
      </c>
    </row>
    <row r="19" spans="1:5" ht="18.75" x14ac:dyDescent="0.25">
      <c r="A19" s="4">
        <v>16</v>
      </c>
      <c r="B19" s="1" t="s">
        <v>16</v>
      </c>
      <c r="C19" s="1" t="s">
        <v>9</v>
      </c>
      <c r="D19" s="1">
        <v>270.20999999999998</v>
      </c>
      <c r="E19" s="1">
        <v>57.01</v>
      </c>
    </row>
    <row r="20" spans="1:5" ht="18.75" x14ac:dyDescent="0.25">
      <c r="A20" s="4">
        <v>17</v>
      </c>
      <c r="B20" s="1" t="s">
        <v>17</v>
      </c>
      <c r="C20" s="1" t="s">
        <v>9</v>
      </c>
      <c r="D20" s="1">
        <v>446.54</v>
      </c>
      <c r="E20" s="1">
        <v>134.63999999999999</v>
      </c>
    </row>
    <row r="21" spans="1:5" ht="18.75" x14ac:dyDescent="0.25">
      <c r="A21" s="4">
        <v>18</v>
      </c>
      <c r="B21" s="1" t="s">
        <v>18</v>
      </c>
      <c r="C21" s="1" t="s">
        <v>9</v>
      </c>
      <c r="D21" s="1">
        <v>121.2</v>
      </c>
      <c r="E21" s="1">
        <v>44.9</v>
      </c>
    </row>
    <row r="22" spans="1:5" ht="18.75" x14ac:dyDescent="0.25">
      <c r="A22" s="4">
        <v>19</v>
      </c>
      <c r="B22" s="1" t="s">
        <v>11</v>
      </c>
      <c r="C22" s="1" t="s">
        <v>10</v>
      </c>
      <c r="D22" s="1">
        <f>10056.5-105</f>
        <v>9951.5</v>
      </c>
      <c r="E22" s="1">
        <f>4410.5-105</f>
        <v>4305.5</v>
      </c>
    </row>
    <row r="23" spans="1:5" ht="18.75" x14ac:dyDescent="0.25">
      <c r="A23" s="4">
        <v>20</v>
      </c>
      <c r="B23" s="1" t="s">
        <v>19</v>
      </c>
      <c r="C23" s="1" t="s">
        <v>10</v>
      </c>
      <c r="D23" s="1">
        <f>6174-105-2</f>
        <v>6067</v>
      </c>
      <c r="E23" s="1">
        <f>-3544-105-2</f>
        <v>-3651</v>
      </c>
    </row>
    <row r="26" spans="1:5" ht="18.75" x14ac:dyDescent="0.3">
      <c r="A26" s="2" t="s">
        <v>22</v>
      </c>
      <c r="B26" s="2"/>
      <c r="C26" s="2"/>
      <c r="D26" s="2"/>
      <c r="E26" s="2"/>
    </row>
    <row r="27" spans="1:5" ht="18.75" x14ac:dyDescent="0.3">
      <c r="A27" s="2"/>
      <c r="B27" s="2"/>
      <c r="C27" s="2"/>
      <c r="D27" s="2"/>
      <c r="E27" s="2"/>
    </row>
    <row r="28" spans="1:5" ht="18.75" x14ac:dyDescent="0.3">
      <c r="A28" s="2" t="s">
        <v>23</v>
      </c>
      <c r="B28" s="2"/>
      <c r="C28" s="2"/>
      <c r="D28" s="2"/>
      <c r="E28" s="2" t="s">
        <v>24</v>
      </c>
    </row>
    <row r="29" spans="1:5" ht="18.75" x14ac:dyDescent="0.3">
      <c r="A29" s="2"/>
      <c r="B29" s="2"/>
      <c r="C29" s="2"/>
      <c r="D29" s="2"/>
      <c r="E29" s="2"/>
    </row>
    <row r="31" spans="1:5" ht="18.75" x14ac:dyDescent="0.3">
      <c r="A31" s="2" t="s">
        <v>26</v>
      </c>
      <c r="B31" s="2"/>
      <c r="C31" s="2"/>
      <c r="D31" s="2"/>
      <c r="E31" s="2"/>
    </row>
    <row r="32" spans="1:5" ht="18.75" x14ac:dyDescent="0.3">
      <c r="A32" s="2" t="s">
        <v>27</v>
      </c>
      <c r="B32" s="2"/>
      <c r="C32" s="2"/>
      <c r="D32" s="2"/>
      <c r="E32" s="2" t="s">
        <v>28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I26" sqref="I26"/>
    </sheetView>
  </sheetViews>
  <sheetFormatPr defaultRowHeight="15" x14ac:dyDescent="0.25"/>
  <cols>
    <col min="1" max="1" width="7.140625" customWidth="1"/>
    <col min="2" max="3" width="18.7109375" customWidth="1"/>
    <col min="4" max="5" width="21.28515625" customWidth="1"/>
  </cols>
  <sheetData>
    <row r="1" spans="1:5" ht="99" customHeight="1" x14ac:dyDescent="0.25">
      <c r="A1" s="12" t="s">
        <v>30</v>
      </c>
      <c r="B1" s="12"/>
      <c r="C1" s="12"/>
      <c r="D1" s="12"/>
      <c r="E1" s="12"/>
    </row>
    <row r="2" spans="1:5" ht="78.75" customHeight="1" x14ac:dyDescent="0.25">
      <c r="A2" s="10" t="s">
        <v>0</v>
      </c>
      <c r="B2" s="10" t="s">
        <v>1</v>
      </c>
      <c r="C2" s="10" t="s">
        <v>2</v>
      </c>
      <c r="D2" s="8" t="s">
        <v>3</v>
      </c>
      <c r="E2" s="9"/>
    </row>
    <row r="3" spans="1:5" ht="18.75" x14ac:dyDescent="0.25">
      <c r="A3" s="11"/>
      <c r="B3" s="11"/>
      <c r="C3" s="11"/>
      <c r="D3" s="1" t="s">
        <v>20</v>
      </c>
      <c r="E3" s="1" t="s">
        <v>21</v>
      </c>
    </row>
    <row r="4" spans="1:5" ht="18.75" x14ac:dyDescent="0.25">
      <c r="A4" s="5">
        <v>1</v>
      </c>
      <c r="B4" s="1" t="s">
        <v>12</v>
      </c>
      <c r="C4" s="1" t="s">
        <v>9</v>
      </c>
      <c r="D4" s="1">
        <f>475.56-2</f>
        <v>473.56</v>
      </c>
      <c r="E4" s="1">
        <f>161.56-2</f>
        <v>159.56</v>
      </c>
    </row>
    <row r="5" spans="1:5" ht="18.75" x14ac:dyDescent="0.25">
      <c r="A5" s="5">
        <v>2</v>
      </c>
      <c r="B5" s="1" t="s">
        <v>13</v>
      </c>
      <c r="C5" s="1" t="s">
        <v>9</v>
      </c>
      <c r="D5" s="1">
        <v>460.45</v>
      </c>
      <c r="E5" s="1">
        <v>145.61000000000001</v>
      </c>
    </row>
    <row r="6" spans="1:5" ht="18.75" x14ac:dyDescent="0.25">
      <c r="A6" s="5">
        <v>3</v>
      </c>
      <c r="B6" s="1" t="s">
        <v>14</v>
      </c>
      <c r="C6" s="1" t="s">
        <v>9</v>
      </c>
      <c r="D6" s="1">
        <v>377.08</v>
      </c>
      <c r="E6" s="1">
        <v>145.58000000000001</v>
      </c>
    </row>
    <row r="7" spans="1:5" ht="18.75" x14ac:dyDescent="0.25">
      <c r="A7" s="5">
        <v>4</v>
      </c>
      <c r="B7" s="1" t="s">
        <v>15</v>
      </c>
      <c r="C7" s="1" t="s">
        <v>9</v>
      </c>
      <c r="D7" s="1">
        <v>419.18</v>
      </c>
      <c r="E7" s="1">
        <v>189.82</v>
      </c>
    </row>
    <row r="8" spans="1:5" ht="18.75" x14ac:dyDescent="0.25">
      <c r="A8" s="5">
        <v>5</v>
      </c>
      <c r="B8" s="1" t="s">
        <v>16</v>
      </c>
      <c r="C8" s="1" t="s">
        <v>9</v>
      </c>
      <c r="D8" s="1">
        <f>270.21-5</f>
        <v>265.20999999999998</v>
      </c>
      <c r="E8" s="1">
        <f>57.01-5</f>
        <v>52.01</v>
      </c>
    </row>
    <row r="9" spans="1:5" ht="18.75" x14ac:dyDescent="0.25">
      <c r="A9" s="5">
        <v>6</v>
      </c>
      <c r="B9" s="1" t="s">
        <v>17</v>
      </c>
      <c r="C9" s="1" t="s">
        <v>9</v>
      </c>
      <c r="D9" s="1">
        <v>446.54</v>
      </c>
      <c r="E9" s="1">
        <v>134.63999999999999</v>
      </c>
    </row>
    <row r="10" spans="1:5" ht="18.75" x14ac:dyDescent="0.25">
      <c r="A10" s="5">
        <v>7</v>
      </c>
      <c r="B10" s="1" t="s">
        <v>4</v>
      </c>
      <c r="C10" s="1" t="s">
        <v>9</v>
      </c>
      <c r="D10" s="1">
        <v>271.66000000000003</v>
      </c>
      <c r="E10" s="1">
        <v>-5.14</v>
      </c>
    </row>
    <row r="11" spans="1:5" ht="18.75" x14ac:dyDescent="0.25">
      <c r="A11" s="5">
        <v>8</v>
      </c>
      <c r="B11" s="1" t="s">
        <v>5</v>
      </c>
      <c r="C11" s="1" t="s">
        <v>9</v>
      </c>
      <c r="D11" s="1">
        <v>379.56</v>
      </c>
      <c r="E11" s="1">
        <v>127.47</v>
      </c>
    </row>
    <row r="12" spans="1:5" ht="18.75" x14ac:dyDescent="0.25">
      <c r="A12" s="5">
        <v>9</v>
      </c>
      <c r="B12" s="1" t="s">
        <v>6</v>
      </c>
      <c r="C12" s="1" t="s">
        <v>9</v>
      </c>
      <c r="D12" s="1">
        <v>853.95</v>
      </c>
      <c r="E12" s="1">
        <v>357.92</v>
      </c>
    </row>
    <row r="13" spans="1:5" ht="18.75" x14ac:dyDescent="0.25">
      <c r="A13" s="5">
        <v>10</v>
      </c>
      <c r="B13" s="1" t="s">
        <v>7</v>
      </c>
      <c r="C13" s="1" t="s">
        <v>9</v>
      </c>
      <c r="D13" s="1">
        <f>801.56-105</f>
        <v>696.56</v>
      </c>
      <c r="E13" s="1">
        <f>307.81-105</f>
        <v>202.81</v>
      </c>
    </row>
    <row r="14" spans="1:5" ht="18.75" x14ac:dyDescent="0.25">
      <c r="A14" s="5">
        <v>11</v>
      </c>
      <c r="B14" s="1" t="s">
        <v>8</v>
      </c>
      <c r="C14" s="1" t="s">
        <v>9</v>
      </c>
      <c r="D14" s="1">
        <v>929.77</v>
      </c>
      <c r="E14" s="1">
        <v>429.33</v>
      </c>
    </row>
    <row r="15" spans="1:5" ht="18.75" x14ac:dyDescent="0.25">
      <c r="A15" s="5">
        <v>12</v>
      </c>
      <c r="B15" s="1" t="s">
        <v>12</v>
      </c>
      <c r="C15" s="1" t="s">
        <v>9</v>
      </c>
      <c r="D15" s="1">
        <v>475.56</v>
      </c>
      <c r="E15" s="1">
        <v>161.56</v>
      </c>
    </row>
    <row r="16" spans="1:5" ht="18.75" x14ac:dyDescent="0.25">
      <c r="A16" s="5">
        <v>13</v>
      </c>
      <c r="B16" s="1" t="s">
        <v>13</v>
      </c>
      <c r="C16" s="1" t="s">
        <v>9</v>
      </c>
      <c r="D16" s="1">
        <v>460.45</v>
      </c>
      <c r="E16" s="1">
        <v>145.61000000000001</v>
      </c>
    </row>
    <row r="17" spans="1:5" ht="18.75" x14ac:dyDescent="0.25">
      <c r="A17" s="5">
        <v>14</v>
      </c>
      <c r="B17" s="1" t="s">
        <v>14</v>
      </c>
      <c r="C17" s="1" t="s">
        <v>9</v>
      </c>
      <c r="D17" s="1">
        <v>377.08</v>
      </c>
      <c r="E17" s="1">
        <v>145.58000000000001</v>
      </c>
    </row>
    <row r="18" spans="1:5" ht="18.75" x14ac:dyDescent="0.25">
      <c r="A18" s="5">
        <v>15</v>
      </c>
      <c r="B18" s="1" t="s">
        <v>15</v>
      </c>
      <c r="C18" s="1" t="s">
        <v>9</v>
      </c>
      <c r="D18" s="1">
        <v>419.18</v>
      </c>
      <c r="E18" s="1">
        <v>189.82</v>
      </c>
    </row>
    <row r="19" spans="1:5" ht="18.75" x14ac:dyDescent="0.25">
      <c r="A19" s="5">
        <v>16</v>
      </c>
      <c r="B19" s="1" t="s">
        <v>16</v>
      </c>
      <c r="C19" s="1" t="s">
        <v>9</v>
      </c>
      <c r="D19" s="1">
        <v>270.20999999999998</v>
      </c>
      <c r="E19" s="1">
        <v>57.01</v>
      </c>
    </row>
    <row r="20" spans="1:5" ht="18.75" x14ac:dyDescent="0.25">
      <c r="A20" s="5">
        <v>17</v>
      </c>
      <c r="B20" s="1" t="s">
        <v>17</v>
      </c>
      <c r="C20" s="1" t="s">
        <v>9</v>
      </c>
      <c r="D20" s="1">
        <v>446.54</v>
      </c>
      <c r="E20" s="1">
        <v>134.63999999999999</v>
      </c>
    </row>
    <row r="21" spans="1:5" ht="18.75" x14ac:dyDescent="0.25">
      <c r="A21" s="5">
        <v>18</v>
      </c>
      <c r="B21" s="1" t="s">
        <v>18</v>
      </c>
      <c r="C21" s="1" t="s">
        <v>9</v>
      </c>
      <c r="D21" s="1">
        <v>121.2</v>
      </c>
      <c r="E21" s="1">
        <v>44.9</v>
      </c>
    </row>
    <row r="22" spans="1:5" ht="18.75" x14ac:dyDescent="0.25">
      <c r="A22" s="5">
        <v>19</v>
      </c>
      <c r="B22" s="1" t="s">
        <v>11</v>
      </c>
      <c r="C22" s="1" t="s">
        <v>10</v>
      </c>
      <c r="D22" s="1">
        <f>10056.5-105</f>
        <v>9951.5</v>
      </c>
      <c r="E22" s="1">
        <f>4410.5-105</f>
        <v>4305.5</v>
      </c>
    </row>
    <row r="23" spans="1:5" ht="18.75" x14ac:dyDescent="0.25">
      <c r="A23" s="5">
        <v>20</v>
      </c>
      <c r="B23" s="1" t="s">
        <v>19</v>
      </c>
      <c r="C23" s="1" t="s">
        <v>10</v>
      </c>
      <c r="D23" s="1">
        <f>6174-105-2-5</f>
        <v>6062</v>
      </c>
      <c r="E23" s="1">
        <f>-3544-105-2-5</f>
        <v>-3656</v>
      </c>
    </row>
    <row r="26" spans="1:5" ht="18.75" x14ac:dyDescent="0.3">
      <c r="A26" s="2" t="s">
        <v>22</v>
      </c>
      <c r="B26" s="2"/>
      <c r="C26" s="2"/>
      <c r="D26" s="2"/>
      <c r="E26" s="2"/>
    </row>
    <row r="27" spans="1:5" ht="18.75" x14ac:dyDescent="0.3">
      <c r="A27" s="2"/>
      <c r="B27" s="2"/>
      <c r="C27" s="2"/>
      <c r="D27" s="2"/>
      <c r="E27" s="2"/>
    </row>
    <row r="28" spans="1:5" ht="18.75" x14ac:dyDescent="0.3">
      <c r="A28" s="2" t="s">
        <v>23</v>
      </c>
      <c r="B28" s="2"/>
      <c r="C28" s="2"/>
      <c r="D28" s="2"/>
      <c r="E28" s="2" t="s">
        <v>24</v>
      </c>
    </row>
    <row r="29" spans="1:5" ht="18.75" x14ac:dyDescent="0.3">
      <c r="A29" s="2"/>
      <c r="B29" s="2"/>
      <c r="C29" s="2"/>
      <c r="D29" s="2"/>
      <c r="E29" s="2"/>
    </row>
    <row r="31" spans="1:5" ht="18.75" x14ac:dyDescent="0.3">
      <c r="A31" s="2" t="s">
        <v>26</v>
      </c>
      <c r="B31" s="2"/>
      <c r="C31" s="2"/>
      <c r="D31" s="2"/>
      <c r="E31" s="2"/>
    </row>
    <row r="32" spans="1:5" ht="18.75" x14ac:dyDescent="0.3">
      <c r="A32" s="2" t="s">
        <v>27</v>
      </c>
      <c r="B32" s="2"/>
      <c r="C32" s="2"/>
      <c r="D32" s="2"/>
      <c r="E32" s="2" t="s">
        <v>28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6" workbookViewId="0">
      <selection activeCell="J16" sqref="J16"/>
    </sheetView>
  </sheetViews>
  <sheetFormatPr defaultRowHeight="15" x14ac:dyDescent="0.25"/>
  <cols>
    <col min="1" max="1" width="7.140625" customWidth="1"/>
    <col min="2" max="3" width="18.7109375" customWidth="1"/>
    <col min="4" max="5" width="21.28515625" customWidth="1"/>
  </cols>
  <sheetData>
    <row r="1" spans="1:5" ht="99" customHeight="1" x14ac:dyDescent="0.25">
      <c r="A1" s="12" t="s">
        <v>31</v>
      </c>
      <c r="B1" s="12"/>
      <c r="C1" s="12"/>
      <c r="D1" s="12"/>
      <c r="E1" s="12"/>
    </row>
    <row r="2" spans="1:5" ht="78.75" customHeight="1" x14ac:dyDescent="0.25">
      <c r="A2" s="10" t="s">
        <v>0</v>
      </c>
      <c r="B2" s="10" t="s">
        <v>1</v>
      </c>
      <c r="C2" s="10" t="s">
        <v>2</v>
      </c>
      <c r="D2" s="8" t="s">
        <v>3</v>
      </c>
      <c r="E2" s="9"/>
    </row>
    <row r="3" spans="1:5" ht="18.75" x14ac:dyDescent="0.25">
      <c r="A3" s="11"/>
      <c r="B3" s="11"/>
      <c r="C3" s="11"/>
      <c r="D3" s="1" t="s">
        <v>20</v>
      </c>
      <c r="E3" s="1" t="s">
        <v>21</v>
      </c>
    </row>
    <row r="4" spans="1:5" ht="21" customHeight="1" x14ac:dyDescent="0.25">
      <c r="A4" s="5">
        <v>1</v>
      </c>
      <c r="B4" s="1" t="s">
        <v>12</v>
      </c>
      <c r="C4" s="1" t="s">
        <v>9</v>
      </c>
      <c r="D4" s="1">
        <f>475.56</f>
        <v>475.56</v>
      </c>
      <c r="E4" s="1">
        <f>161.56</f>
        <v>161.56</v>
      </c>
    </row>
    <row r="5" spans="1:5" ht="21" customHeight="1" x14ac:dyDescent="0.25">
      <c r="A5" s="5">
        <v>2</v>
      </c>
      <c r="B5" s="1" t="s">
        <v>13</v>
      </c>
      <c r="C5" s="1" t="s">
        <v>9</v>
      </c>
      <c r="D5" s="1">
        <v>460.45</v>
      </c>
      <c r="E5" s="1">
        <v>140.37</v>
      </c>
    </row>
    <row r="6" spans="1:5" ht="21" customHeight="1" x14ac:dyDescent="0.25">
      <c r="A6" s="5">
        <v>3</v>
      </c>
      <c r="B6" s="1" t="s">
        <v>14</v>
      </c>
      <c r="C6" s="1" t="s">
        <v>9</v>
      </c>
      <c r="D6" s="1">
        <v>375.6</v>
      </c>
      <c r="E6" s="1">
        <v>143.19999999999999</v>
      </c>
    </row>
    <row r="7" spans="1:5" ht="21" customHeight="1" x14ac:dyDescent="0.25">
      <c r="A7" s="5">
        <v>4</v>
      </c>
      <c r="B7" s="1" t="s">
        <v>15</v>
      </c>
      <c r="C7" s="1" t="s">
        <v>9</v>
      </c>
      <c r="D7" s="1">
        <v>419.18</v>
      </c>
      <c r="E7" s="1">
        <v>189.82</v>
      </c>
    </row>
    <row r="8" spans="1:5" ht="21" customHeight="1" x14ac:dyDescent="0.25">
      <c r="A8" s="5">
        <v>5</v>
      </c>
      <c r="B8" s="1" t="s">
        <v>16</v>
      </c>
      <c r="C8" s="1" t="s">
        <v>9</v>
      </c>
      <c r="D8" s="1">
        <v>256.8</v>
      </c>
      <c r="E8" s="1">
        <v>45.4</v>
      </c>
    </row>
    <row r="9" spans="1:5" ht="21" customHeight="1" x14ac:dyDescent="0.25">
      <c r="A9" s="5">
        <v>6</v>
      </c>
      <c r="B9" s="1" t="s">
        <v>17</v>
      </c>
      <c r="C9" s="1" t="s">
        <v>9</v>
      </c>
      <c r="D9" s="1">
        <v>443.84</v>
      </c>
      <c r="E9" s="1">
        <v>134.63999999999999</v>
      </c>
    </row>
    <row r="10" spans="1:5" ht="21" customHeight="1" x14ac:dyDescent="0.25">
      <c r="A10" s="5">
        <v>7</v>
      </c>
      <c r="B10" s="1" t="s">
        <v>4</v>
      </c>
      <c r="C10" s="1" t="s">
        <v>9</v>
      </c>
      <c r="D10" s="1">
        <v>271.66000000000003</v>
      </c>
      <c r="E10" s="1">
        <v>-5.14</v>
      </c>
    </row>
    <row r="11" spans="1:5" ht="21" customHeight="1" x14ac:dyDescent="0.25">
      <c r="A11" s="5">
        <v>8</v>
      </c>
      <c r="B11" s="1" t="s">
        <v>5</v>
      </c>
      <c r="C11" s="1" t="s">
        <v>9</v>
      </c>
      <c r="D11" s="1">
        <v>379.56</v>
      </c>
      <c r="E11" s="1">
        <v>127.47</v>
      </c>
    </row>
    <row r="12" spans="1:5" ht="21" customHeight="1" x14ac:dyDescent="0.25">
      <c r="A12" s="5">
        <v>9</v>
      </c>
      <c r="B12" s="1" t="s">
        <v>6</v>
      </c>
      <c r="C12" s="1" t="s">
        <v>9</v>
      </c>
      <c r="D12" s="1">
        <v>847.35</v>
      </c>
      <c r="E12" s="1">
        <v>358.64</v>
      </c>
    </row>
    <row r="13" spans="1:5" ht="21" customHeight="1" x14ac:dyDescent="0.25">
      <c r="A13" s="5">
        <v>10</v>
      </c>
      <c r="B13" s="1" t="s">
        <v>7</v>
      </c>
      <c r="C13" s="1" t="s">
        <v>9</v>
      </c>
      <c r="D13" s="1">
        <v>694.1</v>
      </c>
      <c r="E13" s="1">
        <f>307.81-105</f>
        <v>202.81</v>
      </c>
    </row>
    <row r="14" spans="1:5" ht="21" customHeight="1" x14ac:dyDescent="0.25">
      <c r="A14" s="5">
        <v>11</v>
      </c>
      <c r="B14" s="1" t="s">
        <v>8</v>
      </c>
      <c r="C14" s="1" t="s">
        <v>9</v>
      </c>
      <c r="D14" s="1">
        <v>928.58</v>
      </c>
      <c r="E14" s="1">
        <v>429.33</v>
      </c>
    </row>
    <row r="15" spans="1:5" ht="21" customHeight="1" x14ac:dyDescent="0.25">
      <c r="A15" s="6">
        <v>12</v>
      </c>
      <c r="B15" s="1" t="s">
        <v>18</v>
      </c>
      <c r="C15" s="1" t="s">
        <v>9</v>
      </c>
      <c r="D15" s="1">
        <v>121.2</v>
      </c>
      <c r="E15" s="1">
        <v>44.9</v>
      </c>
    </row>
    <row r="16" spans="1:5" ht="21" customHeight="1" x14ac:dyDescent="0.25">
      <c r="A16" s="6">
        <v>13</v>
      </c>
      <c r="B16" s="1" t="s">
        <v>11</v>
      </c>
      <c r="C16" s="1" t="s">
        <v>10</v>
      </c>
      <c r="D16" s="1">
        <f>D11+D12+D13+D14+840</f>
        <v>3689.59</v>
      </c>
      <c r="E16" s="1">
        <f>E10+E11+E12+E13+E14+E15+336</f>
        <v>1494.01</v>
      </c>
    </row>
    <row r="17" spans="1:5" ht="21" customHeight="1" x14ac:dyDescent="0.25">
      <c r="A17" s="6">
        <v>14</v>
      </c>
      <c r="B17" s="1" t="s">
        <v>19</v>
      </c>
      <c r="C17" s="1" t="s">
        <v>10</v>
      </c>
      <c r="D17" s="1">
        <f>D4+D5+D6+D7+D8+D9+D15</f>
        <v>2552.63</v>
      </c>
      <c r="E17" s="1">
        <f>E15+E4+E5+E6+E7+E8+E9</f>
        <v>859.89</v>
      </c>
    </row>
    <row r="18" spans="1:5" ht="37.5" x14ac:dyDescent="0.25">
      <c r="A18" s="7">
        <v>15</v>
      </c>
      <c r="B18" s="1" t="s">
        <v>32</v>
      </c>
      <c r="C18" s="1" t="s">
        <v>10</v>
      </c>
      <c r="D18" s="1">
        <v>5275</v>
      </c>
      <c r="E18" s="1">
        <v>-1179.5999999999999</v>
      </c>
    </row>
    <row r="20" spans="1:5" ht="18.75" x14ac:dyDescent="0.3">
      <c r="A20" s="2" t="s">
        <v>22</v>
      </c>
      <c r="B20" s="2"/>
      <c r="C20" s="2"/>
      <c r="D20" s="2"/>
      <c r="E20" s="2"/>
    </row>
    <row r="21" spans="1:5" ht="18.75" x14ac:dyDescent="0.3">
      <c r="A21" s="2"/>
      <c r="B21" s="2"/>
      <c r="C21" s="2"/>
      <c r="D21" s="2"/>
      <c r="E21" s="2"/>
    </row>
    <row r="22" spans="1:5" ht="18.75" x14ac:dyDescent="0.3">
      <c r="A22" s="2" t="s">
        <v>23</v>
      </c>
      <c r="B22" s="2"/>
      <c r="C22" s="2"/>
      <c r="D22" s="2"/>
      <c r="E22" s="2" t="s">
        <v>24</v>
      </c>
    </row>
    <row r="23" spans="1:5" ht="18.75" x14ac:dyDescent="0.3">
      <c r="A23" s="2"/>
      <c r="B23" s="2"/>
      <c r="C23" s="2"/>
      <c r="D23" s="2"/>
      <c r="E23" s="2"/>
    </row>
    <row r="25" spans="1:5" ht="18.75" x14ac:dyDescent="0.3">
      <c r="A25" s="2" t="s">
        <v>26</v>
      </c>
      <c r="B25" s="2"/>
      <c r="C25" s="2"/>
      <c r="D25" s="2"/>
      <c r="E25" s="2"/>
    </row>
    <row r="26" spans="1:5" ht="18.75" x14ac:dyDescent="0.3">
      <c r="A26" s="2" t="s">
        <v>27</v>
      </c>
      <c r="B26" s="2"/>
      <c r="C26" s="2"/>
      <c r="D26" s="2"/>
      <c r="E26" s="2" t="s">
        <v>28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1.01.16</vt:lpstr>
      <vt:lpstr>на 1.04.16</vt:lpstr>
      <vt:lpstr>на 1.07.16 </vt:lpstr>
      <vt:lpstr>на 1.10.16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2016-10-14T07:29:01Z</dcterms:modified>
</cp:coreProperties>
</file>