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ПР2бух" sheetId="6" r:id="rId1"/>
  </sheets>
  <calcPr calcId="124519"/>
</workbook>
</file>

<file path=xl/calcChain.xml><?xml version="1.0" encoding="utf-8"?>
<calcChain xmlns="http://schemas.openxmlformats.org/spreadsheetml/2006/main">
  <c r="E59" i="6"/>
  <c r="E26"/>
  <c r="D35"/>
  <c r="D17"/>
  <c r="D57"/>
  <c r="E21"/>
  <c r="E18" s="1"/>
  <c r="E24"/>
  <c r="E42"/>
  <c r="E47"/>
  <c r="E50"/>
  <c r="E56"/>
  <c r="E62"/>
  <c r="E64"/>
  <c r="E67"/>
  <c r="E69"/>
  <c r="E17" l="1"/>
  <c r="E35"/>
  <c r="E16" l="1"/>
  <c r="D16"/>
  <c r="D24" l="1"/>
  <c r="D56" l="1"/>
</calcChain>
</file>

<file path=xl/sharedStrings.xml><?xml version="1.0" encoding="utf-8"?>
<sst xmlns="http://schemas.openxmlformats.org/spreadsheetml/2006/main" count="202" uniqueCount="149">
  <si>
    <t>1.1.</t>
  </si>
  <si>
    <t>1.1.2</t>
  </si>
  <si>
    <t>1.2.1</t>
  </si>
  <si>
    <t>1.2.2</t>
  </si>
  <si>
    <t>1.2.3</t>
  </si>
  <si>
    <t>2</t>
  </si>
  <si>
    <t>2.1</t>
  </si>
  <si>
    <t>3</t>
  </si>
  <si>
    <t>3.1</t>
  </si>
  <si>
    <t>3.2</t>
  </si>
  <si>
    <t>4</t>
  </si>
  <si>
    <t>4.1</t>
  </si>
  <si>
    <t>5</t>
  </si>
  <si>
    <t>5.1</t>
  </si>
  <si>
    <t>5.2</t>
  </si>
  <si>
    <t>Приложение 2</t>
  </si>
  <si>
    <t xml:space="preserve">                                                                                                                                                                </t>
  </si>
  <si>
    <t xml:space="preserve">Раскрытие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</si>
  <si>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ИНН </t>
  </si>
  <si>
    <t>6725011177</t>
  </si>
  <si>
    <t>КПП</t>
  </si>
  <si>
    <t>672501001</t>
  </si>
  <si>
    <t>Долгосрочный период регулирования : 2015-2019 гг.</t>
  </si>
  <si>
    <t>№ п/п</t>
  </si>
  <si>
    <t>Показатель</t>
  </si>
  <si>
    <t>Ед. изм.</t>
  </si>
  <si>
    <t>план</t>
  </si>
  <si>
    <t>факт</t>
  </si>
  <si>
    <t>I</t>
  </si>
  <si>
    <t>Структура затрат</t>
  </si>
  <si>
    <t>х</t>
  </si>
  <si>
    <t>тыс.руб.</t>
  </si>
  <si>
    <t>Подконтрольные расходы, всего</t>
  </si>
  <si>
    <t>1.1.1.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</si>
  <si>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</si>
  <si>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</si>
  <si>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</si>
  <si>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</si>
  <si>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</si>
  <si>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</si>
  <si>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характера( в том числе услуги сторонних организаций по содержание сетей и распределительных устройств)</t>
  </si>
  <si>
    <t>1.1.1.3.1</t>
  </si>
  <si>
    <t>в том числе  на ремонт</t>
  </si>
  <si>
    <t>1.1.1.3.2</t>
  </si>
  <si>
    <t>услуги связи</t>
  </si>
  <si>
    <t>Фонд оплаты труда</t>
  </si>
  <si>
    <t>1.1.2.1</t>
  </si>
  <si>
    <t>в том числе на ремонт</t>
  </si>
  <si>
    <t>1.1.3.</t>
  </si>
  <si>
    <t>1.1.3.1</t>
  </si>
  <si>
    <t>1.1.3.2</t>
  </si>
  <si>
    <t>1.1.3.3</t>
  </si>
  <si>
    <t>Расходы на командировки и представительские</t>
  </si>
  <si>
    <t>1.1.3.4</t>
  </si>
  <si>
    <t>Расходы на подготовку кадров</t>
  </si>
  <si>
    <t>1.1.3.5</t>
  </si>
  <si>
    <t>расходы на страхование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</si>
  <si>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</si>
  <si>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</si>
  <si>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</si>
  <si>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</si>
  <si>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</si>
  <si>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включая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</si>
  <si>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</si>
  <si>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</si>
  <si>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</si>
  <si>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</si>
  <si>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</si>
  <si>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</si>
  <si>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</si>
  <si>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</si>
  <si>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</si>
  <si>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</si>
  <si>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</si>
  <si>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</si>
  <si>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</si>
  <si>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</si>
  <si>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</si>
  <si>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</si>
  <si>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</si>
  <si>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</si>
  <si>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"Справочно "Количество льготных технологических присоединений"</t>
  </si>
  <si>
    <t>ед.</t>
  </si>
  <si>
    <t>1.2.11</t>
  </si>
  <si>
    <t>Средства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привышением полномочий (предписания)</t>
  </si>
  <si>
    <t>1.2.12</t>
  </si>
  <si>
    <t xml:space="preserve">Прочие неподконтрольные  расходы </t>
  </si>
  <si>
    <t>1.2.12.1</t>
  </si>
  <si>
    <t>услуги почты</t>
  </si>
  <si>
    <t>1.2.12.2</t>
  </si>
  <si>
    <t>услуги банка</t>
  </si>
  <si>
    <t>1.2.12.3</t>
  </si>
  <si>
    <t>коммунальные платежи</t>
  </si>
  <si>
    <t>1.2.12.4</t>
  </si>
  <si>
    <t>прочие расходы</t>
  </si>
  <si>
    <t>1.3</t>
  </si>
  <si>
    <t>Недополученный по независящим причинам доход (+) / избыток средств, полученный в предыдущем периоде регулирования (-)</t>
  </si>
  <si>
    <t>II</t>
  </si>
  <si>
    <t>Справочно расходы на ремонт, всего (пункт 1.1.1.2 + 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</si>
  <si>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</si>
  <si>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</si>
  <si>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1.1</t>
  </si>
  <si>
    <t>Справочно: объем технологических потерь</t>
  </si>
  <si>
    <t>мВт.ч.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</si>
  <si>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</si>
  <si>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</si>
  <si>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 xml:space="preserve">Натуральные (количественные) показатели, используемые при определении структуры и объемов затрат на оказание услуг по передаче электической энергии сетевыми организациями </t>
  </si>
  <si>
    <t>1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</si>
  <si>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</si>
  <si>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</si>
  <si>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</si>
  <si>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</si>
  <si>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 трансформаторная мощность подстанций на СН-II уровне напряжения</t>
  </si>
  <si>
    <t>МВа</t>
  </si>
  <si>
    <t>количество условных единиц по линиям электропередачи, всего</t>
  </si>
  <si>
    <t>у.е.</t>
  </si>
  <si>
    <t>в том числе, количество условных единиц по линиям электропередачи на НН уровне наряжения</t>
  </si>
  <si>
    <t>в том числе, количество условных единиц по линиям электропередачи на ВН уровне наряжения</t>
  </si>
  <si>
    <t>Количество условных единиц по подстанциям, всего</t>
  </si>
  <si>
    <t>в том числе, количество условных единиц по подстанциям на СН-II уровне наряжения</t>
  </si>
  <si>
    <t>Длина линий электропередач, всего</t>
  </si>
  <si>
    <t>км</t>
  </si>
  <si>
    <t>в том числе, длина линий электропередач на НН уровне наряжения</t>
  </si>
  <si>
    <t>в том числе, длина линий электропередач на СН-II уровне наряжения</t>
  </si>
  <si>
    <t>6</t>
  </si>
  <si>
    <t>Доля кабельных линий электропередач, всего</t>
  </si>
  <si>
    <t>%</t>
  </si>
  <si>
    <t>7</t>
  </si>
  <si>
    <t>Ввод в эксплуатациюновых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</si>
  <si>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</si>
  <si>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</si>
  <si>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</si>
  <si>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1.2.7.1</t>
  </si>
  <si>
    <t>в том числе на работы и услуги производственного характера( в том числе услуги сторонних организаций)</t>
  </si>
  <si>
    <t>1.2.7.2</t>
  </si>
  <si>
    <r>
      <t xml:space="preserve">Наименование организации </t>
    </r>
    <r>
      <rPr>
        <sz val="14"/>
        <rFont val="Times New Roman"/>
        <family val="1"/>
        <charset val="204"/>
      </rPr>
      <t>ООО "Прогресс плюс"</t>
    </r>
  </si>
  <si>
    <t>Норматив технологического расхода (потерь) электрической энергии, установленный Минэнерго России</t>
  </si>
  <si>
    <t>к Приказу Федеральной</t>
  </si>
  <si>
    <t xml:space="preserve"> службы по тарифам</t>
  </si>
  <si>
    <t xml:space="preserve">от  24.10.014г. № 1831-э                                                                                                                                                                           </t>
  </si>
  <si>
    <t xml:space="preserve">Прочие подконтрольные расходы, в т.ч. </t>
  </si>
  <si>
    <t>прибыль на социальной развитие (включая социальные выплаты)</t>
  </si>
  <si>
    <t>транспортные услуги</t>
  </si>
  <si>
    <t>1.1.3.6</t>
  </si>
  <si>
    <t>Юридические расходы</t>
  </si>
  <si>
    <t>Необходимая валовая выручка на содержание</t>
  </si>
  <si>
    <t>Год 2018</t>
  </si>
  <si>
    <t>за 2018год</t>
  </si>
  <si>
    <t>тыс.руб./Мвт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</si>
</sst>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distributed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distributed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2" fontId="5" fillId="2" borderId="4" xfId="0" applyNumberFormat="1" applyFont="1" applyFill="1" applyBorder="1"/>
    <xf numFmtId="0" fontId="5" fillId="2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/>
    <xf numFmtId="164" fontId="5" fillId="2" borderId="4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5"/>
  <sheetViews>
    <sheetView tabSelected="1" workbookViewId="0">
      <selection activeCell="E59" sqref="E59"/>
    </sheetView>
  </sheetViews>
  <sheetFormatPr defaultRowHeight="18.75"/>
  <cols>
    <col min="1" max="1" width="9.140625" style="10"/>
    <col min="2" max="2" width="52.85546875" style="8" customWidth="1"/>
    <col min="3" max="3" width="9.28515625" style="1" customWidth="1"/>
    <col min="4" max="5" width="12.140625" style="1" customWidth="1"/>
    <col min="6" max="6" width="10.28515625" style="1" bestFit="1" customWidth="1"/>
    <col min="7" max="16384" width="9.140625" style="1"/>
  </cols>
  <sheetData>
    <row r="1" spans="1:5" ht="15" customHeight="1">
      <c r="A1" s="9"/>
      <c r="B1" s="1"/>
      <c r="C1" s="34" t="s">
        <v>15</v>
      </c>
      <c r="D1" s="34"/>
      <c r="E1" s="34"/>
    </row>
    <row r="2" spans="1:5" ht="15" customHeight="1">
      <c r="A2" s="9"/>
      <c r="B2" s="2" t="s">
        <v>16</v>
      </c>
      <c r="C2" s="35" t="s">
        <v>137</v>
      </c>
      <c r="D2" s="35"/>
      <c r="E2" s="35"/>
    </row>
    <row r="3" spans="1:5" ht="15" customHeight="1">
      <c r="A3" s="9"/>
      <c r="B3" s="2"/>
      <c r="C3" s="35" t="s">
        <v>138</v>
      </c>
      <c r="D3" s="35"/>
      <c r="E3" s="35"/>
    </row>
    <row r="4" spans="1:5" ht="15" customHeight="1">
      <c r="A4" s="3"/>
      <c r="B4" s="3"/>
      <c r="C4" s="35" t="s">
        <v>139</v>
      </c>
      <c r="D4" s="35"/>
      <c r="E4" s="35"/>
    </row>
    <row r="5" spans="1:5">
      <c r="A5" s="3"/>
      <c r="B5" s="3"/>
      <c r="C5" s="3"/>
      <c r="D5" s="3"/>
      <c r="E5" s="3"/>
    </row>
    <row r="6" spans="1:5" ht="78" customHeight="1">
      <c r="A6" s="33" t="s">
        <v>17</v>
      </c>
      <c r="B6" s="36"/>
      <c r="C6" s="36"/>
      <c r="D6" s="36"/>
      <c r="E6" s="36"/>
    </row>
    <row r="7" spans="1:5" ht="22.5" customHeight="1">
      <c r="A7" s="33" t="s">
        <v>147</v>
      </c>
      <c r="B7" s="33"/>
      <c r="C7" s="33"/>
      <c r="D7" s="33"/>
      <c r="E7" s="33"/>
    </row>
    <row r="8" spans="1:5">
      <c r="A8" s="31" t="s">
        <v>135</v>
      </c>
      <c r="B8" s="31"/>
      <c r="C8" s="31"/>
      <c r="D8" s="31"/>
      <c r="E8" s="31"/>
    </row>
    <row r="9" spans="1:5">
      <c r="A9" s="3" t="s">
        <v>18</v>
      </c>
      <c r="B9" s="4" t="s">
        <v>19</v>
      </c>
      <c r="C9" s="5"/>
      <c r="D9" s="5"/>
      <c r="E9" s="5"/>
    </row>
    <row r="10" spans="1:5">
      <c r="A10" s="3" t="s">
        <v>20</v>
      </c>
      <c r="B10" s="4" t="s">
        <v>21</v>
      </c>
      <c r="C10" s="5"/>
      <c r="D10" s="5"/>
      <c r="E10" s="5"/>
    </row>
    <row r="11" spans="1:5">
      <c r="A11" s="32" t="s">
        <v>22</v>
      </c>
      <c r="B11" s="32"/>
      <c r="C11" s="32"/>
      <c r="D11" s="32"/>
      <c r="E11" s="32"/>
    </row>
    <row r="12" spans="1:5" ht="19.5" customHeight="1">
      <c r="A12" s="3"/>
      <c r="B12" s="6"/>
      <c r="C12" s="6"/>
      <c r="D12" s="7"/>
      <c r="E12" s="7"/>
    </row>
    <row r="13" spans="1:5">
      <c r="A13" s="23" t="s">
        <v>23</v>
      </c>
      <c r="B13" s="25" t="s">
        <v>24</v>
      </c>
      <c r="C13" s="27" t="s">
        <v>25</v>
      </c>
      <c r="D13" s="29" t="s">
        <v>146</v>
      </c>
      <c r="E13" s="30"/>
    </row>
    <row r="14" spans="1:5">
      <c r="A14" s="24"/>
      <c r="B14" s="26"/>
      <c r="C14" s="28"/>
      <c r="D14" s="11" t="s">
        <v>26</v>
      </c>
      <c r="E14" s="11" t="s">
        <v>27</v>
      </c>
    </row>
    <row r="15" spans="1:5">
      <c r="A15" s="12" t="s">
        <v>28</v>
      </c>
      <c r="B15" s="13" t="s">
        <v>29</v>
      </c>
      <c r="C15" s="14" t="s">
        <v>30</v>
      </c>
      <c r="D15" s="14" t="s">
        <v>30</v>
      </c>
      <c r="E15" s="14" t="s">
        <v>30</v>
      </c>
    </row>
    <row r="16" spans="1:5">
      <c r="A16" s="12">
        <v>1</v>
      </c>
      <c r="B16" s="13" t="s">
        <v>145</v>
      </c>
      <c r="C16" s="15" t="s">
        <v>31</v>
      </c>
      <c r="D16" s="16">
        <f>D17+D35+D55</f>
        <v>10970.064</v>
      </c>
      <c r="E16" s="16">
        <f>E17+E35+E55</f>
        <v>10880.5</v>
      </c>
    </row>
    <row r="17" spans="1:5">
      <c r="A17" s="12" t="s">
        <v>0</v>
      </c>
      <c r="B17" s="13" t="s">
        <v>32</v>
      </c>
      <c r="C17" s="15" t="s">
        <v>31</v>
      </c>
      <c r="D17" s="16">
        <f>D18+D24+D26+D33+D34</f>
        <v>8111.08</v>
      </c>
      <c r="E17" s="16">
        <f>E18+E24+E26+E33+E34</f>
        <v>6218.2900000000009</v>
      </c>
    </row>
    <row r="18" spans="1:5">
      <c r="A18" s="12" t="s">
        <v>33</v>
      </c>
      <c r="B18" s="13" t="s">
        <v>34</v>
      </c>
      <c r="C18" s="15" t="s">
        <v>31</v>
      </c>
      <c r="D18" s="15">
        <v>2615.29</v>
      </c>
      <c r="E18" s="16">
        <f>E19+E20+E21</f>
        <v>487.23</v>
      </c>
    </row>
    <row r="19" spans="1:5" ht="33">
      <c r="A19" s="12" t="s">
        <v>35</v>
      </c>
      <c r="B19" s="13" t="s">
        <v>36</v>
      </c>
      <c r="C19" s="15" t="s">
        <v>31</v>
      </c>
      <c r="D19" s="15"/>
      <c r="E19" s="16">
        <v>117.34</v>
      </c>
    </row>
    <row r="20" spans="1:5">
      <c r="A20" s="12" t="s">
        <v>37</v>
      </c>
      <c r="B20" s="13" t="s">
        <v>38</v>
      </c>
      <c r="C20" s="15" t="s">
        <v>31</v>
      </c>
      <c r="D20" s="15"/>
      <c r="E20" s="16">
        <v>209.5</v>
      </c>
    </row>
    <row r="21" spans="1:5" ht="64.5" customHeight="1">
      <c r="A21" s="12" t="s">
        <v>39</v>
      </c>
      <c r="B21" s="13" t="s">
        <v>40</v>
      </c>
      <c r="C21" s="15" t="s">
        <v>31</v>
      </c>
      <c r="D21" s="15">
        <v>2615.29</v>
      </c>
      <c r="E21" s="16">
        <f>E22+E23</f>
        <v>160.38999999999999</v>
      </c>
    </row>
    <row r="22" spans="1:5">
      <c r="A22" s="12" t="s">
        <v>41</v>
      </c>
      <c r="B22" s="13" t="s">
        <v>42</v>
      </c>
      <c r="C22" s="15" t="s">
        <v>31</v>
      </c>
      <c r="D22" s="15"/>
      <c r="E22" s="16">
        <v>130.1</v>
      </c>
    </row>
    <row r="23" spans="1:5">
      <c r="A23" s="12" t="s">
        <v>43</v>
      </c>
      <c r="B23" s="13" t="s">
        <v>44</v>
      </c>
      <c r="C23" s="15" t="s">
        <v>31</v>
      </c>
      <c r="D23" s="15"/>
      <c r="E23" s="16">
        <v>30.29</v>
      </c>
    </row>
    <row r="24" spans="1:5">
      <c r="A24" s="12" t="s">
        <v>1</v>
      </c>
      <c r="B24" s="13" t="s">
        <v>45</v>
      </c>
      <c r="C24" s="15" t="s">
        <v>31</v>
      </c>
      <c r="D24" s="15">
        <f>D25</f>
        <v>1490.31</v>
      </c>
      <c r="E24" s="16">
        <f>E25</f>
        <v>3552.03</v>
      </c>
    </row>
    <row r="25" spans="1:5">
      <c r="A25" s="12" t="s">
        <v>46</v>
      </c>
      <c r="B25" s="13" t="s">
        <v>47</v>
      </c>
      <c r="C25" s="15" t="s">
        <v>31</v>
      </c>
      <c r="D25" s="15">
        <v>1490.31</v>
      </c>
      <c r="E25" s="16">
        <v>3552.03</v>
      </c>
    </row>
    <row r="26" spans="1:5">
      <c r="A26" s="12" t="s">
        <v>48</v>
      </c>
      <c r="B26" s="13" t="s">
        <v>140</v>
      </c>
      <c r="C26" s="15" t="s">
        <v>31</v>
      </c>
      <c r="D26" s="15">
        <v>4005.48</v>
      </c>
      <c r="E26" s="16">
        <f>E28+E29+E31+E32+E57</f>
        <v>2179.0300000000002</v>
      </c>
    </row>
    <row r="27" spans="1:5" ht="33" customHeight="1">
      <c r="A27" s="12" t="s">
        <v>49</v>
      </c>
      <c r="B27" s="13" t="s">
        <v>141</v>
      </c>
      <c r="C27" s="15" t="s">
        <v>31</v>
      </c>
      <c r="D27" s="15"/>
      <c r="E27" s="16"/>
    </row>
    <row r="28" spans="1:5">
      <c r="A28" s="12" t="s">
        <v>50</v>
      </c>
      <c r="B28" s="13" t="s">
        <v>142</v>
      </c>
      <c r="C28" s="15" t="s">
        <v>31</v>
      </c>
      <c r="D28" s="15"/>
      <c r="E28" s="16">
        <v>0.38</v>
      </c>
    </row>
    <row r="29" spans="1:5" ht="18" customHeight="1">
      <c r="A29" s="12" t="s">
        <v>51</v>
      </c>
      <c r="B29" s="17" t="s">
        <v>52</v>
      </c>
      <c r="C29" s="15" t="s">
        <v>31</v>
      </c>
      <c r="D29" s="15"/>
      <c r="E29" s="16">
        <v>4.2</v>
      </c>
    </row>
    <row r="30" spans="1:5">
      <c r="A30" s="12" t="s">
        <v>53</v>
      </c>
      <c r="B30" s="17" t="s">
        <v>54</v>
      </c>
      <c r="C30" s="15" t="s">
        <v>31</v>
      </c>
      <c r="D30" s="15"/>
      <c r="E30" s="16"/>
    </row>
    <row r="31" spans="1:5">
      <c r="A31" s="12" t="s">
        <v>55</v>
      </c>
      <c r="B31" s="17" t="s">
        <v>144</v>
      </c>
      <c r="C31" s="15" t="s">
        <v>31</v>
      </c>
      <c r="D31" s="15"/>
      <c r="E31" s="16">
        <v>7.5</v>
      </c>
    </row>
    <row r="32" spans="1:5">
      <c r="A32" s="12" t="s">
        <v>143</v>
      </c>
      <c r="B32" s="17" t="s">
        <v>56</v>
      </c>
      <c r="C32" s="15" t="s">
        <v>31</v>
      </c>
      <c r="D32" s="15"/>
      <c r="E32" s="16">
        <v>9.32</v>
      </c>
    </row>
    <row r="33" spans="1:5" ht="34.5" customHeight="1">
      <c r="A33" s="12" t="s">
        <v>57</v>
      </c>
      <c r="B33" s="13" t="s">
        <v>58</v>
      </c>
      <c r="C33" s="15" t="s">
        <v>31</v>
      </c>
      <c r="D33" s="15"/>
      <c r="E33" s="16">
        <v>0</v>
      </c>
    </row>
    <row r="34" spans="1:5" ht="37.5" customHeight="1">
      <c r="A34" s="12" t="s">
        <v>59</v>
      </c>
      <c r="B34" s="13" t="s">
        <v>60</v>
      </c>
      <c r="C34" s="15" t="s">
        <v>31</v>
      </c>
      <c r="D34" s="15"/>
      <c r="E34" s="16"/>
    </row>
    <row r="35" spans="1:5" ht="18.75" customHeight="1">
      <c r="A35" s="12" t="s">
        <v>61</v>
      </c>
      <c r="B35" s="13" t="s">
        <v>62</v>
      </c>
      <c r="C35" s="15" t="s">
        <v>31</v>
      </c>
      <c r="D35" s="16">
        <f>D36+D37+D38+D39+D40+D41+D42+D45+D46+D47+D49+D50</f>
        <v>2858.9840000000004</v>
      </c>
      <c r="E35" s="16">
        <f>E36+E37+E38+E39+E40+E41+E42+E45+E46+E47+E49+E50</f>
        <v>4662.21</v>
      </c>
    </row>
    <row r="36" spans="1:5">
      <c r="A36" s="12" t="s">
        <v>2</v>
      </c>
      <c r="B36" s="13" t="s">
        <v>63</v>
      </c>
      <c r="C36" s="15" t="s">
        <v>31</v>
      </c>
      <c r="D36" s="15"/>
      <c r="E36" s="16">
        <v>0</v>
      </c>
    </row>
    <row r="37" spans="1:5" ht="34.5" customHeight="1">
      <c r="A37" s="12" t="s">
        <v>3</v>
      </c>
      <c r="B37" s="13" t="s">
        <v>64</v>
      </c>
      <c r="C37" s="15" t="s">
        <v>31</v>
      </c>
      <c r="D37" s="15"/>
      <c r="E37" s="16">
        <v>0</v>
      </c>
    </row>
    <row r="38" spans="1:5">
      <c r="A38" s="12" t="s">
        <v>4</v>
      </c>
      <c r="B38" s="13" t="s">
        <v>65</v>
      </c>
      <c r="C38" s="15" t="s">
        <v>31</v>
      </c>
      <c r="D38" s="16">
        <v>1753.53</v>
      </c>
      <c r="E38" s="16">
        <v>1616.96</v>
      </c>
    </row>
    <row r="39" spans="1:5">
      <c r="A39" s="12" t="s">
        <v>66</v>
      </c>
      <c r="B39" s="13" t="s">
        <v>67</v>
      </c>
      <c r="C39" s="15" t="s">
        <v>31</v>
      </c>
      <c r="D39" s="16">
        <v>453.05</v>
      </c>
      <c r="E39" s="16">
        <v>1187.8399999999999</v>
      </c>
    </row>
    <row r="40" spans="1:5" ht="51.75" customHeight="1">
      <c r="A40" s="12" t="s">
        <v>68</v>
      </c>
      <c r="B40" s="13" t="s">
        <v>69</v>
      </c>
      <c r="C40" s="15" t="s">
        <v>31</v>
      </c>
      <c r="D40" s="15"/>
      <c r="E40" s="16">
        <v>0</v>
      </c>
    </row>
    <row r="41" spans="1:5">
      <c r="A41" s="12" t="s">
        <v>70</v>
      </c>
      <c r="B41" s="13" t="s">
        <v>71</v>
      </c>
      <c r="C41" s="15" t="s">
        <v>31</v>
      </c>
      <c r="D41" s="16">
        <v>26.434000000000001</v>
      </c>
      <c r="E41" s="16">
        <v>132.85</v>
      </c>
    </row>
    <row r="42" spans="1:5">
      <c r="A42" s="12" t="s">
        <v>72</v>
      </c>
      <c r="B42" s="13" t="s">
        <v>73</v>
      </c>
      <c r="C42" s="15" t="s">
        <v>31</v>
      </c>
      <c r="D42" s="16">
        <v>334.48</v>
      </c>
      <c r="E42" s="16">
        <f>E43+E44</f>
        <v>1155.24</v>
      </c>
    </row>
    <row r="43" spans="1:5" ht="33">
      <c r="A43" s="12" t="s">
        <v>132</v>
      </c>
      <c r="B43" s="13" t="s">
        <v>36</v>
      </c>
      <c r="C43" s="15" t="s">
        <v>31</v>
      </c>
      <c r="D43" s="15"/>
      <c r="E43" s="16">
        <v>733.81</v>
      </c>
    </row>
    <row r="44" spans="1:5" ht="31.5" customHeight="1">
      <c r="A44" s="12" t="s">
        <v>134</v>
      </c>
      <c r="B44" s="13" t="s">
        <v>133</v>
      </c>
      <c r="C44" s="15" t="s">
        <v>31</v>
      </c>
      <c r="D44" s="15"/>
      <c r="E44" s="16">
        <v>421.43</v>
      </c>
    </row>
    <row r="45" spans="1:5">
      <c r="A45" s="12" t="s">
        <v>74</v>
      </c>
      <c r="B45" s="13" t="s">
        <v>75</v>
      </c>
      <c r="C45" s="15" t="s">
        <v>31</v>
      </c>
      <c r="D45" s="16">
        <v>291.49</v>
      </c>
      <c r="E45" s="16">
        <v>132.46</v>
      </c>
    </row>
    <row r="46" spans="1:5">
      <c r="A46" s="12" t="s">
        <v>76</v>
      </c>
      <c r="B46" s="13" t="s">
        <v>77</v>
      </c>
      <c r="C46" s="15" t="s">
        <v>31</v>
      </c>
      <c r="D46" s="20"/>
      <c r="E46" s="16">
        <v>170.74</v>
      </c>
    </row>
    <row r="47" spans="1:5" ht="85.5" customHeight="1">
      <c r="A47" s="12" t="s">
        <v>78</v>
      </c>
      <c r="B47" s="13" t="s">
        <v>79</v>
      </c>
      <c r="C47" s="15" t="s">
        <v>31</v>
      </c>
      <c r="D47" s="15"/>
      <c r="E47" s="16">
        <f>E48</f>
        <v>0</v>
      </c>
    </row>
    <row r="48" spans="1:5" ht="32.25" customHeight="1">
      <c r="A48" s="12" t="s">
        <v>80</v>
      </c>
      <c r="B48" s="13" t="s">
        <v>81</v>
      </c>
      <c r="C48" s="15" t="s">
        <v>82</v>
      </c>
      <c r="D48" s="15"/>
      <c r="E48" s="16">
        <v>0</v>
      </c>
    </row>
    <row r="49" spans="1:5" ht="124.5" customHeight="1">
      <c r="A49" s="12" t="s">
        <v>83</v>
      </c>
      <c r="B49" s="18" t="s">
        <v>84</v>
      </c>
      <c r="C49" s="15" t="s">
        <v>31</v>
      </c>
      <c r="D49" s="15"/>
      <c r="E49" s="16">
        <v>0</v>
      </c>
    </row>
    <row r="50" spans="1:5">
      <c r="A50" s="12" t="s">
        <v>85</v>
      </c>
      <c r="B50" s="13" t="s">
        <v>86</v>
      </c>
      <c r="C50" s="15" t="s">
        <v>31</v>
      </c>
      <c r="D50" s="15"/>
      <c r="E50" s="16">
        <f>E51+E52+E53+E54</f>
        <v>266.12</v>
      </c>
    </row>
    <row r="51" spans="1:5">
      <c r="A51" s="12" t="s">
        <v>87</v>
      </c>
      <c r="B51" s="13" t="s">
        <v>88</v>
      </c>
      <c r="C51" s="15"/>
      <c r="D51" s="15"/>
      <c r="E51" s="16">
        <v>8.73</v>
      </c>
    </row>
    <row r="52" spans="1:5">
      <c r="A52" s="12" t="s">
        <v>89</v>
      </c>
      <c r="B52" s="13" t="s">
        <v>90</v>
      </c>
      <c r="C52" s="15"/>
      <c r="D52" s="15"/>
      <c r="E52" s="16">
        <v>108.75</v>
      </c>
    </row>
    <row r="53" spans="1:5">
      <c r="A53" s="12" t="s">
        <v>91</v>
      </c>
      <c r="B53" s="13" t="s">
        <v>92</v>
      </c>
      <c r="C53" s="15"/>
      <c r="D53" s="15"/>
      <c r="E53" s="16">
        <v>135.78</v>
      </c>
    </row>
    <row r="54" spans="1:5">
      <c r="A54" s="12" t="s">
        <v>93</v>
      </c>
      <c r="B54" s="13" t="s">
        <v>94</v>
      </c>
      <c r="C54" s="15"/>
      <c r="D54" s="15"/>
      <c r="E54" s="16">
        <v>12.86</v>
      </c>
    </row>
    <row r="55" spans="1:5" ht="47.25" customHeight="1">
      <c r="A55" s="12" t="s">
        <v>95</v>
      </c>
      <c r="B55" s="13" t="s">
        <v>96</v>
      </c>
      <c r="C55" s="15" t="s">
        <v>31</v>
      </c>
      <c r="D55" s="15">
        <v>0</v>
      </c>
      <c r="E55" s="15"/>
    </row>
    <row r="56" spans="1:5" ht="47.25" customHeight="1">
      <c r="A56" s="12" t="s">
        <v>97</v>
      </c>
      <c r="B56" s="13" t="s">
        <v>98</v>
      </c>
      <c r="C56" s="15" t="s">
        <v>31</v>
      </c>
      <c r="D56" s="15">
        <f>D20+D25+D27</f>
        <v>1490.31</v>
      </c>
      <c r="E56" s="15">
        <f>E20+E25+E27</f>
        <v>3761.53</v>
      </c>
    </row>
    <row r="57" spans="1:5" ht="48" customHeight="1">
      <c r="A57" s="12" t="s">
        <v>99</v>
      </c>
      <c r="B57" s="13" t="s">
        <v>100</v>
      </c>
      <c r="C57" s="15" t="s">
        <v>31</v>
      </c>
      <c r="D57" s="16">
        <f>E57/E58*D58</f>
        <v>1533.9249407078221</v>
      </c>
      <c r="E57" s="16">
        <v>2157.63</v>
      </c>
    </row>
    <row r="58" spans="1:5" ht="16.5" customHeight="1">
      <c r="A58" s="12" t="s">
        <v>101</v>
      </c>
      <c r="B58" s="13" t="s">
        <v>102</v>
      </c>
      <c r="C58" s="15" t="s">
        <v>103</v>
      </c>
      <c r="D58" s="15">
        <v>494</v>
      </c>
      <c r="E58" s="15">
        <v>694.86400000000003</v>
      </c>
    </row>
    <row r="59" spans="1:5" ht="51" customHeight="1">
      <c r="A59" s="12" t="s">
        <v>61</v>
      </c>
      <c r="B59" s="13" t="s">
        <v>104</v>
      </c>
      <c r="C59" s="22" t="s">
        <v>148</v>
      </c>
      <c r="D59" s="19" t="s">
        <v>30</v>
      </c>
      <c r="E59" s="21">
        <f>E57/E58</f>
        <v>3.105111216007737</v>
      </c>
    </row>
    <row r="60" spans="1:5" ht="65.25" customHeight="1">
      <c r="A60" s="12" t="s">
        <v>105</v>
      </c>
      <c r="B60" s="13" t="s">
        <v>106</v>
      </c>
      <c r="C60" s="19" t="s">
        <v>30</v>
      </c>
      <c r="D60" s="19" t="s">
        <v>30</v>
      </c>
      <c r="E60" s="19" t="s">
        <v>30</v>
      </c>
    </row>
    <row r="61" spans="1:5" ht="35.25" customHeight="1">
      <c r="A61" s="12" t="s">
        <v>107</v>
      </c>
      <c r="B61" s="13" t="s">
        <v>108</v>
      </c>
      <c r="C61" s="15" t="s">
        <v>109</v>
      </c>
      <c r="D61" s="15"/>
      <c r="E61" s="15">
        <v>202</v>
      </c>
    </row>
    <row r="62" spans="1:5" ht="25.5" customHeight="1">
      <c r="A62" s="12" t="s">
        <v>5</v>
      </c>
      <c r="B62" s="13" t="s">
        <v>110</v>
      </c>
      <c r="C62" s="15" t="s">
        <v>111</v>
      </c>
      <c r="D62" s="15"/>
      <c r="E62" s="15">
        <f>E63</f>
        <v>10.38</v>
      </c>
    </row>
    <row r="63" spans="1:5" ht="30.75" customHeight="1">
      <c r="A63" s="12" t="s">
        <v>6</v>
      </c>
      <c r="B63" s="13" t="s">
        <v>112</v>
      </c>
      <c r="C63" s="15" t="s">
        <v>113</v>
      </c>
      <c r="D63" s="15"/>
      <c r="E63" s="15">
        <v>10.38</v>
      </c>
    </row>
    <row r="64" spans="1:5" ht="33">
      <c r="A64" s="12" t="s">
        <v>7</v>
      </c>
      <c r="B64" s="13" t="s">
        <v>114</v>
      </c>
      <c r="C64" s="15" t="s">
        <v>115</v>
      </c>
      <c r="D64" s="15"/>
      <c r="E64" s="15">
        <f>E65+E66</f>
        <v>119.52000000000001</v>
      </c>
    </row>
    <row r="65" spans="1:5" ht="38.25" customHeight="1">
      <c r="A65" s="12" t="s">
        <v>8</v>
      </c>
      <c r="B65" s="13" t="s">
        <v>116</v>
      </c>
      <c r="C65" s="15" t="s">
        <v>115</v>
      </c>
      <c r="D65" s="15"/>
      <c r="E65" s="15">
        <v>47.384999999999998</v>
      </c>
    </row>
    <row r="66" spans="1:5" ht="36.75" customHeight="1">
      <c r="A66" s="12" t="s">
        <v>9</v>
      </c>
      <c r="B66" s="13" t="s">
        <v>117</v>
      </c>
      <c r="C66" s="15" t="s">
        <v>115</v>
      </c>
      <c r="D66" s="15"/>
      <c r="E66" s="15">
        <v>72.135000000000005</v>
      </c>
    </row>
    <row r="67" spans="1:5" ht="33" customHeight="1">
      <c r="A67" s="12" t="s">
        <v>10</v>
      </c>
      <c r="B67" s="13" t="s">
        <v>118</v>
      </c>
      <c r="C67" s="15" t="s">
        <v>115</v>
      </c>
      <c r="D67" s="15"/>
      <c r="E67" s="15">
        <f>E68</f>
        <v>36</v>
      </c>
    </row>
    <row r="68" spans="1:5" ht="36.75" customHeight="1">
      <c r="A68" s="12" t="s">
        <v>11</v>
      </c>
      <c r="B68" s="13" t="s">
        <v>119</v>
      </c>
      <c r="C68" s="15" t="s">
        <v>115</v>
      </c>
      <c r="D68" s="15"/>
      <c r="E68" s="15">
        <v>36</v>
      </c>
    </row>
    <row r="69" spans="1:5">
      <c r="A69" s="12" t="s">
        <v>12</v>
      </c>
      <c r="B69" s="13" t="s">
        <v>120</v>
      </c>
      <c r="C69" s="15" t="s">
        <v>121</v>
      </c>
      <c r="D69" s="15"/>
      <c r="E69" s="15">
        <f>E70+E71</f>
        <v>40.591999999999999</v>
      </c>
    </row>
    <row r="70" spans="1:5" ht="31.5" customHeight="1">
      <c r="A70" s="12" t="s">
        <v>13</v>
      </c>
      <c r="B70" s="13" t="s">
        <v>122</v>
      </c>
      <c r="C70" s="15" t="s">
        <v>121</v>
      </c>
      <c r="D70" s="15"/>
      <c r="E70" s="15">
        <v>19.981999999999999</v>
      </c>
    </row>
    <row r="71" spans="1:5" ht="31.5" customHeight="1">
      <c r="A71" s="12" t="s">
        <v>14</v>
      </c>
      <c r="B71" s="13" t="s">
        <v>123</v>
      </c>
      <c r="C71" s="15"/>
      <c r="D71" s="15"/>
      <c r="E71" s="15">
        <v>20.61</v>
      </c>
    </row>
    <row r="72" spans="1:5" ht="21.75" customHeight="1">
      <c r="A72" s="12" t="s">
        <v>124</v>
      </c>
      <c r="B72" s="13" t="s">
        <v>125</v>
      </c>
      <c r="C72" s="15" t="s">
        <v>126</v>
      </c>
      <c r="D72" s="15"/>
      <c r="E72" s="15">
        <v>86.52</v>
      </c>
    </row>
    <row r="73" spans="1:5" ht="34.5" customHeight="1">
      <c r="A73" s="12" t="s">
        <v>127</v>
      </c>
      <c r="B73" s="13" t="s">
        <v>128</v>
      </c>
      <c r="C73" s="15" t="s">
        <v>31</v>
      </c>
      <c r="D73" s="15"/>
      <c r="E73" s="15">
        <v>0</v>
      </c>
    </row>
    <row r="74" spans="1:5" ht="34.5" customHeight="1">
      <c r="A74" s="12" t="s">
        <v>129</v>
      </c>
      <c r="B74" s="13" t="s">
        <v>130</v>
      </c>
      <c r="C74" s="15" t="s">
        <v>31</v>
      </c>
      <c r="D74" s="15"/>
      <c r="E74" s="15">
        <v>0</v>
      </c>
    </row>
    <row r="75" spans="1:5" ht="49.5">
      <c r="A75" s="12" t="s">
        <v>131</v>
      </c>
      <c r="B75" s="13" t="s">
        <v>136</v>
      </c>
      <c r="C75" s="15" t="s">
        <v>126</v>
      </c>
      <c r="D75" s="15">
        <v>2.33</v>
      </c>
      <c r="E75" s="19" t="s">
        <v>30</v>
      </c>
    </row>
  </sheetData>
  <mergeCells count="12">
    <mergeCell ref="A7:E7"/>
    <mergeCell ref="C1:E1"/>
    <mergeCell ref="C2:E2"/>
    <mergeCell ref="C4:E4"/>
    <mergeCell ref="A6:E6"/>
    <mergeCell ref="C3:E3"/>
    <mergeCell ref="A13:A14"/>
    <mergeCell ref="B13:B14"/>
    <mergeCell ref="C13:C14"/>
    <mergeCell ref="D13:E13"/>
    <mergeCell ref="A8:E8"/>
    <mergeCell ref="A11:E11"/>
  </mergeCells>
  <pageMargins left="0.44" right="0.24" top="0.75" bottom="0.34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ПР2бух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2019-02-18T06:45:02Z</dcterms:modified>
</cp:coreProperties>
</file>