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2" sheetId="4" r:id="rId1"/>
  </sheets>
  <definedNames>
    <definedName name="_xlnm.Print_Area" localSheetId="0">'2022'!$A$1:$G$43</definedName>
  </definedNames>
  <calcPr calcId="162913"/>
</workbook>
</file>

<file path=xl/calcChain.xml><?xml version="1.0" encoding="utf-8"?>
<calcChain xmlns="http://schemas.openxmlformats.org/spreadsheetml/2006/main">
  <c r="E30" i="4" l="1"/>
  <c r="E29" i="4"/>
  <c r="D21" i="4" l="1"/>
  <c r="E36" i="4" l="1"/>
  <c r="E8" i="4" l="1"/>
  <c r="D36" i="4"/>
  <c r="E6" i="4"/>
  <c r="F6" i="4" s="1"/>
  <c r="F7" i="4" s="1"/>
  <c r="F9" i="4" s="1"/>
  <c r="D8" i="4" l="1"/>
  <c r="E9" i="4"/>
  <c r="D18" i="4" l="1"/>
  <c r="D39" i="4" s="1"/>
  <c r="D43" i="4" s="1"/>
  <c r="E27" i="4" l="1"/>
  <c r="E15" i="4"/>
  <c r="E23" i="4"/>
  <c r="E24" i="4"/>
  <c r="E28" i="4"/>
  <c r="E22" i="4"/>
  <c r="E19" i="4"/>
  <c r="E18" i="4" s="1"/>
  <c r="E16" i="4"/>
  <c r="E21" i="4" l="1"/>
  <c r="E13" i="4"/>
  <c r="E39" i="4" s="1"/>
  <c r="E43" i="4" l="1"/>
</calcChain>
</file>

<file path=xl/sharedStrings.xml><?xml version="1.0" encoding="utf-8"?>
<sst xmlns="http://schemas.openxmlformats.org/spreadsheetml/2006/main" count="58" uniqueCount="53">
  <si>
    <t>№п/п</t>
  </si>
  <si>
    <t>СТАТЬИ ДОХОДОВ</t>
  </si>
  <si>
    <t>ВСЕГО ЗА МЕСЯЦ</t>
  </si>
  <si>
    <t>ВСЕГО ЗА ГОД</t>
  </si>
  <si>
    <t>1.1.</t>
  </si>
  <si>
    <t>Содержание  общедомового имущества</t>
  </si>
  <si>
    <t>1.2.</t>
  </si>
  <si>
    <t>ВСЕГО ДОХОДОВ</t>
  </si>
  <si>
    <t>СТАТЬИ РАССХОДОВ</t>
  </si>
  <si>
    <t>Административно-управленческие расходы, всего:</t>
  </si>
  <si>
    <t>2.1.</t>
  </si>
  <si>
    <t>ФОТ, в том числе:</t>
  </si>
  <si>
    <t>отпускные</t>
  </si>
  <si>
    <t>2.2.</t>
  </si>
  <si>
    <t>НАЛОГИ</t>
  </si>
  <si>
    <t>Юридические услуги</t>
  </si>
  <si>
    <t>3.</t>
  </si>
  <si>
    <t>Расходы на содержание и техническое обслуживание общего имущества МКД в т.ч.:</t>
  </si>
  <si>
    <t>Содержание и текущий ремонт общедомового имущества , в т.ч.:</t>
  </si>
  <si>
    <t>Хозяйственные расходы в т.ч.</t>
  </si>
  <si>
    <t>материалы на сантехнические, электрические работы</t>
  </si>
  <si>
    <t>Итого расходов</t>
  </si>
  <si>
    <t>5.</t>
  </si>
  <si>
    <t>ВСЕГО РАСХОДОВ</t>
  </si>
  <si>
    <t>Председатель</t>
  </si>
  <si>
    <t>Бухгалтер</t>
  </si>
  <si>
    <t xml:space="preserve">Отчисления в фонды </t>
  </si>
  <si>
    <t> Смета доходов и расходов по ЖСК "Ситценабивник -2" на 2022г.</t>
  </si>
  <si>
    <t>2. Смета расходов на 2022 год.</t>
  </si>
  <si>
    <t>Размещение интернет оборудования провайдеров</t>
  </si>
  <si>
    <t>ТО ВДГО</t>
  </si>
  <si>
    <t>ТО ВКГО и вентканалы</t>
  </si>
  <si>
    <t>Подготовка теплового узла к отопительному сезону</t>
  </si>
  <si>
    <t>Содержание преддомовой территории</t>
  </si>
  <si>
    <t>Содержание общественных мест пользования</t>
  </si>
  <si>
    <t>Модернизация домофонов</t>
  </si>
  <si>
    <t>Чистка подвалов</t>
  </si>
  <si>
    <t>1. Смета доходов на 2022 год.</t>
  </si>
  <si>
    <t>_</t>
  </si>
  <si>
    <t>Остаток на 01.01.2022 по счету 40703810740400100112</t>
  </si>
  <si>
    <t>1.5.</t>
  </si>
  <si>
    <t>Заполнение системы  ГИС ЖКХ</t>
  </si>
  <si>
    <t>6.</t>
  </si>
  <si>
    <t>Итого</t>
  </si>
  <si>
    <t>Финансирование ремонта кровли  из статьи "Содержание общедомового имущества"</t>
  </si>
  <si>
    <t>Задолженность перед ООО "Мой дом" за ноябрь 2021</t>
  </si>
  <si>
    <t>Расходы по задолженности коммунальных услуг жильцами</t>
  </si>
  <si>
    <t xml:space="preserve">Непредвиденные расходы (аварийные работы) </t>
  </si>
  <si>
    <t>оборудование, хозинвентарь, материалы, канцтовары</t>
  </si>
  <si>
    <t>Бухгалтерские услуги ООО "Альтернатива"</t>
  </si>
  <si>
    <r>
      <t>ВСЕГО М</t>
    </r>
    <r>
      <rPr>
        <b/>
        <vertAlign val="superscript"/>
        <sz val="10"/>
        <color rgb="FF2F393E"/>
        <rFont val="Arial"/>
        <family val="2"/>
        <charset val="204"/>
      </rPr>
      <t>2</t>
    </r>
  </si>
  <si>
    <r>
      <t>СТАВКА ЗА 1 М</t>
    </r>
    <r>
      <rPr>
        <b/>
        <vertAlign val="superscript"/>
        <sz val="10"/>
        <color rgb="FF2F393E"/>
        <rFont val="Arial"/>
        <family val="2"/>
        <charset val="204"/>
      </rPr>
      <t>2</t>
    </r>
  </si>
  <si>
    <t>Утверждена Общим собранием собственников жилых помещений ЖСК "Ситценабивник-2" (Протокол №1, от 25.04.2022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</si>
</sst>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₽"/>
  </numFmts>
  <fonts count="9" x14ac:knownFonts="1">
    <font>
      <sz val="11"/>
      <color theme="1"/>
      <name val="Calibri"/>
      <family val="2"/>
      <scheme val="minor"/>
    </font>
    <font>
      <b/>
      <i/>
      <sz val="8"/>
      <color rgb="FFEB6B56"/>
      <name val="Arial"/>
      <family val="2"/>
      <charset val="204"/>
    </font>
    <font>
      <b/>
      <i/>
      <sz val="10"/>
      <color rgb="FF2F393E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2F393E"/>
      <name val="Arial"/>
      <family val="2"/>
      <charset val="204"/>
    </font>
    <font>
      <b/>
      <vertAlign val="superscript"/>
      <sz val="10"/>
      <color rgb="FF2F393E"/>
      <name val="Arial"/>
      <family val="2"/>
      <charset val="204"/>
    </font>
    <font>
      <i/>
      <sz val="10"/>
      <color rgb="FF2F393E"/>
      <name val="Arial"/>
      <family val="2"/>
      <charset val="204"/>
    </font>
    <font>
      <sz val="10"/>
      <color rgb="FF2F393E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double">
        <color rgb="FF4CAF50"/>
      </left>
      <right style="double">
        <color rgb="FF4CAF50"/>
      </right>
      <top style="double">
        <color rgb="FF4CAF50"/>
      </top>
      <bottom style="double">
        <color rgb="FF4CAF50"/>
      </bottom>
      <diagonal/>
    </border>
    <border>
      <left style="double">
        <color rgb="FF4CAF50"/>
      </left>
      <right/>
      <top style="double">
        <color rgb="FF4CAF50"/>
      </top>
      <bottom style="double">
        <color rgb="FF4CAF50"/>
      </bottom>
      <diagonal/>
    </border>
    <border>
      <left/>
      <right/>
      <top style="double">
        <color rgb="FF4CAF50"/>
      </top>
      <bottom style="double">
        <color rgb="FF4CAF50"/>
      </bottom>
      <diagonal/>
    </border>
    <border>
      <left/>
      <right style="double">
        <color rgb="FF4CAF50"/>
      </right>
      <top style="double">
        <color rgb="FF4CAF50"/>
      </top>
      <bottom style="double">
        <color rgb="FF4CAF50"/>
      </bottom>
      <diagonal/>
    </border>
    <border>
      <left style="double">
        <color rgb="FF4CAF50"/>
      </left>
      <right style="double">
        <color rgb="FF4CAF50"/>
      </right>
      <top style="double">
        <color rgb="FF4CAF50"/>
      </top>
      <bottom/>
      <diagonal/>
    </border>
    <border>
      <left style="double">
        <color rgb="FF4CAF50"/>
      </left>
      <right style="double">
        <color rgb="FF4CAF50"/>
      </right>
      <top/>
      <bottom/>
      <diagonal/>
    </border>
    <border>
      <left style="double">
        <color rgb="FF4CAF50"/>
      </left>
      <right style="double">
        <color rgb="FF4CAF50"/>
      </right>
      <top/>
      <bottom style="double">
        <color rgb="FF4CAF50"/>
      </bottom>
      <diagonal/>
    </border>
    <border>
      <left/>
      <right/>
      <top/>
      <bottom style="double">
        <color rgb="FF4CAF5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Normal="100" workbookViewId="0">
      <selection activeCell="A3" sqref="A3:F3"/>
    </sheetView>
  </sheetViews>
  <sheetFormatPr defaultRowHeight="15" x14ac:dyDescent="0.25"/>
  <cols>
    <col min="1" max="1" width="6.5703125" customWidth="1"/>
    <col min="2" max="3" width="22.28515625" customWidth="1"/>
    <col min="4" max="4" width="15.85546875" customWidth="1"/>
    <col min="5" max="5" width="17" customWidth="1"/>
    <col min="6" max="6" width="10.7109375" customWidth="1"/>
    <col min="7" max="7" width="13.42578125" customWidth="1"/>
    <col min="9" max="10" width="10.28515625" bestFit="1" customWidth="1"/>
    <col min="12" max="12" width="11.85546875" customWidth="1"/>
    <col min="15" max="15" width="14.140625" customWidth="1"/>
  </cols>
  <sheetData>
    <row r="1" spans="1:11" ht="23.45" customHeight="1" x14ac:dyDescent="0.25">
      <c r="A1" s="35" t="s">
        <v>27</v>
      </c>
      <c r="B1" s="35"/>
      <c r="C1" s="35"/>
      <c r="D1" s="35"/>
      <c r="E1" s="35"/>
      <c r="F1" s="35"/>
      <c r="G1" s="35"/>
    </row>
    <row r="2" spans="1:11" x14ac:dyDescent="0.25">
      <c r="A2" s="38" t="s">
        <v>52</v>
      </c>
      <c r="B2" s="38"/>
      <c r="C2" s="38"/>
      <c r="D2" s="38"/>
      <c r="E2" s="38"/>
      <c r="F2" s="38"/>
      <c r="G2" s="38"/>
    </row>
    <row r="3" spans="1:11" ht="19.899999999999999" customHeight="1" thickBot="1" x14ac:dyDescent="0.3">
      <c r="A3" s="36" t="s">
        <v>37</v>
      </c>
      <c r="B3" s="36"/>
      <c r="C3" s="36"/>
      <c r="D3" s="36"/>
      <c r="E3" s="36"/>
      <c r="F3" s="36"/>
      <c r="G3" s="4"/>
    </row>
    <row r="4" spans="1:11" ht="28.5" thickTop="1" thickBot="1" x14ac:dyDescent="0.3">
      <c r="A4" s="5" t="s">
        <v>0</v>
      </c>
      <c r="B4" s="6" t="s">
        <v>1</v>
      </c>
      <c r="C4" s="6" t="s">
        <v>50</v>
      </c>
      <c r="D4" s="6" t="s">
        <v>51</v>
      </c>
      <c r="E4" s="6" t="s">
        <v>2</v>
      </c>
      <c r="F4" s="6" t="s">
        <v>3</v>
      </c>
      <c r="G4" s="4"/>
    </row>
    <row r="5" spans="1:11" ht="41.25" customHeight="1" thickTop="1" thickBot="1" x14ac:dyDescent="0.3">
      <c r="A5" s="5" t="s">
        <v>4</v>
      </c>
      <c r="B5" s="19" t="s">
        <v>39</v>
      </c>
      <c r="C5" s="7" t="s">
        <v>38</v>
      </c>
      <c r="D5" s="7" t="s">
        <v>38</v>
      </c>
      <c r="E5" s="7" t="s">
        <v>38</v>
      </c>
      <c r="F5" s="8">
        <v>216839.16</v>
      </c>
      <c r="G5" s="4"/>
    </row>
    <row r="6" spans="1:11" ht="42.75" customHeight="1" thickTop="1" thickBot="1" x14ac:dyDescent="0.3">
      <c r="A6" s="5" t="s">
        <v>6</v>
      </c>
      <c r="B6" s="19" t="s">
        <v>5</v>
      </c>
      <c r="C6" s="10">
        <v>3558.4</v>
      </c>
      <c r="D6" s="10">
        <v>32.54</v>
      </c>
      <c r="E6" s="8">
        <f>C6*D6</f>
        <v>115790.336</v>
      </c>
      <c r="F6" s="8">
        <f>E6*12</f>
        <v>1389484.0319999999</v>
      </c>
      <c r="G6" s="4"/>
    </row>
    <row r="7" spans="1:11" ht="17.45" customHeight="1" thickTop="1" thickBot="1" x14ac:dyDescent="0.3">
      <c r="A7" s="5"/>
      <c r="B7" s="9" t="s">
        <v>43</v>
      </c>
      <c r="C7" s="25"/>
      <c r="D7" s="37"/>
      <c r="E7" s="26"/>
      <c r="F7" s="11">
        <f>F5+F6</f>
        <v>1606323.1919999998</v>
      </c>
      <c r="G7" s="4"/>
    </row>
    <row r="8" spans="1:11" ht="42" customHeight="1" thickTop="1" thickBot="1" x14ac:dyDescent="0.3">
      <c r="A8" s="5" t="s">
        <v>40</v>
      </c>
      <c r="B8" s="19" t="s">
        <v>29</v>
      </c>
      <c r="C8" s="10">
        <v>3558.4</v>
      </c>
      <c r="D8" s="12">
        <f>E8/C8</f>
        <v>0.16861510791366907</v>
      </c>
      <c r="E8" s="8">
        <f>F8/12</f>
        <v>600</v>
      </c>
      <c r="F8" s="8">
        <v>7200</v>
      </c>
      <c r="G8" s="4"/>
      <c r="K8" s="2"/>
    </row>
    <row r="9" spans="1:11" ht="20.45" customHeight="1" thickTop="1" thickBot="1" x14ac:dyDescent="0.3">
      <c r="A9" s="20" t="s">
        <v>7</v>
      </c>
      <c r="B9" s="21"/>
      <c r="C9" s="21"/>
      <c r="D9" s="22"/>
      <c r="E9" s="11">
        <f>E8+E6</f>
        <v>116390.336</v>
      </c>
      <c r="F9" s="11">
        <f>F7+F8</f>
        <v>1613523.1919999998</v>
      </c>
      <c r="G9" s="4"/>
      <c r="I9" s="3"/>
    </row>
    <row r="10" spans="1:11" ht="15.75" thickTop="1" x14ac:dyDescent="0.25">
      <c r="A10" s="4"/>
      <c r="B10" s="4"/>
      <c r="C10" s="4"/>
      <c r="D10" s="4"/>
      <c r="E10" s="4"/>
      <c r="F10" s="4"/>
      <c r="G10" s="4"/>
      <c r="J10" s="3"/>
    </row>
    <row r="11" spans="1:11" ht="28.9" customHeight="1" thickBot="1" x14ac:dyDescent="0.3">
      <c r="A11" s="36" t="s">
        <v>28</v>
      </c>
      <c r="B11" s="36"/>
      <c r="C11" s="36"/>
      <c r="D11" s="36"/>
      <c r="E11" s="36"/>
      <c r="F11" s="13"/>
      <c r="G11" s="13"/>
    </row>
    <row r="12" spans="1:11" ht="27" thickTop="1" thickBot="1" x14ac:dyDescent="0.3">
      <c r="A12" s="5" t="s">
        <v>0</v>
      </c>
      <c r="B12" s="20" t="s">
        <v>8</v>
      </c>
      <c r="C12" s="22"/>
      <c r="D12" s="5" t="s">
        <v>2</v>
      </c>
      <c r="E12" s="5" t="s">
        <v>3</v>
      </c>
      <c r="F12" s="4"/>
      <c r="G12" s="4"/>
      <c r="I12" s="3"/>
    </row>
    <row r="13" spans="1:11" ht="30.6" customHeight="1" thickTop="1" thickBot="1" x14ac:dyDescent="0.3">
      <c r="A13" s="20" t="s">
        <v>9</v>
      </c>
      <c r="B13" s="21"/>
      <c r="C13" s="22"/>
      <c r="D13" s="11">
        <v>43000</v>
      </c>
      <c r="E13" s="11">
        <f>E17+E16+E15</f>
        <v>516000</v>
      </c>
      <c r="F13" s="4"/>
      <c r="G13" s="4"/>
    </row>
    <row r="14" spans="1:11" ht="16.5" thickTop="1" thickBot="1" x14ac:dyDescent="0.3">
      <c r="A14" s="29" t="s">
        <v>10</v>
      </c>
      <c r="B14" s="32" t="s">
        <v>11</v>
      </c>
      <c r="C14" s="33"/>
      <c r="D14" s="33"/>
      <c r="E14" s="34"/>
      <c r="F14" s="4"/>
      <c r="G14" s="4"/>
    </row>
    <row r="15" spans="1:11" ht="16.5" thickTop="1" thickBot="1" x14ac:dyDescent="0.3">
      <c r="A15" s="30"/>
      <c r="B15" s="23" t="s">
        <v>24</v>
      </c>
      <c r="C15" s="24"/>
      <c r="D15" s="8">
        <v>25000</v>
      </c>
      <c r="E15" s="8">
        <f>D15*11</f>
        <v>275000</v>
      </c>
      <c r="F15" s="4"/>
      <c r="G15" s="4"/>
    </row>
    <row r="16" spans="1:11" ht="16.5" thickTop="1" thickBot="1" x14ac:dyDescent="0.3">
      <c r="A16" s="30"/>
      <c r="B16" s="23" t="s">
        <v>25</v>
      </c>
      <c r="C16" s="24"/>
      <c r="D16" s="8">
        <v>18000</v>
      </c>
      <c r="E16" s="8">
        <f>D16*9</f>
        <v>162000</v>
      </c>
      <c r="F16" s="4"/>
      <c r="G16" s="4"/>
    </row>
    <row r="17" spans="1:7" ht="16.5" thickTop="1" thickBot="1" x14ac:dyDescent="0.3">
      <c r="A17" s="31"/>
      <c r="B17" s="23" t="s">
        <v>12</v>
      </c>
      <c r="C17" s="24"/>
      <c r="D17" s="8">
        <v>6583.33</v>
      </c>
      <c r="E17" s="8">
        <v>79000</v>
      </c>
      <c r="F17" s="4"/>
      <c r="G17" s="4"/>
    </row>
    <row r="18" spans="1:7" ht="16.5" thickTop="1" thickBot="1" x14ac:dyDescent="0.3">
      <c r="A18" s="29" t="s">
        <v>13</v>
      </c>
      <c r="B18" s="20" t="s">
        <v>14</v>
      </c>
      <c r="C18" s="22"/>
      <c r="D18" s="11">
        <f>D19</f>
        <v>16280</v>
      </c>
      <c r="E18" s="11">
        <f>E19</f>
        <v>195360</v>
      </c>
      <c r="F18" s="4"/>
      <c r="G18" s="4"/>
    </row>
    <row r="19" spans="1:7" ht="16.5" thickTop="1" thickBot="1" x14ac:dyDescent="0.3">
      <c r="A19" s="30"/>
      <c r="B19" s="25" t="s">
        <v>26</v>
      </c>
      <c r="C19" s="26"/>
      <c r="D19" s="8">
        <v>16280</v>
      </c>
      <c r="E19" s="8">
        <f>D19*12</f>
        <v>195360</v>
      </c>
      <c r="F19" s="4"/>
      <c r="G19" s="4"/>
    </row>
    <row r="20" spans="1:7" ht="16.5" thickTop="1" thickBot="1" x14ac:dyDescent="0.3">
      <c r="A20" s="31"/>
      <c r="B20" s="25"/>
      <c r="C20" s="26"/>
      <c r="D20" s="8"/>
      <c r="E20" s="8"/>
      <c r="F20" s="4"/>
      <c r="G20" s="4"/>
    </row>
    <row r="21" spans="1:7" ht="57.75" customHeight="1" thickTop="1" thickBot="1" x14ac:dyDescent="0.3">
      <c r="A21" s="29" t="s">
        <v>16</v>
      </c>
      <c r="B21" s="20" t="s">
        <v>17</v>
      </c>
      <c r="C21" s="22"/>
      <c r="D21" s="11">
        <f>D22+D23+D24+D28+D29+D25+D26+D27+D31+D34+D30+D32+D33</f>
        <v>79932.429999999993</v>
      </c>
      <c r="E21" s="11">
        <f>E22+E23+E24+E25+E26+E27+E28+E29+E30+E31+E34+E32+E33</f>
        <v>959189.12</v>
      </c>
      <c r="F21" s="4"/>
      <c r="G21" s="4"/>
    </row>
    <row r="22" spans="1:7" ht="16.5" thickTop="1" thickBot="1" x14ac:dyDescent="0.3">
      <c r="A22" s="30"/>
      <c r="B22" s="25" t="s">
        <v>30</v>
      </c>
      <c r="C22" s="26"/>
      <c r="D22" s="8">
        <v>1250</v>
      </c>
      <c r="E22" s="8">
        <f>D22*12</f>
        <v>15000</v>
      </c>
      <c r="F22" s="4"/>
      <c r="G22" s="4"/>
    </row>
    <row r="23" spans="1:7" ht="16.5" thickTop="1" thickBot="1" x14ac:dyDescent="0.3">
      <c r="A23" s="30"/>
      <c r="B23" s="25" t="s">
        <v>31</v>
      </c>
      <c r="C23" s="26"/>
      <c r="D23" s="8">
        <v>5000</v>
      </c>
      <c r="E23" s="8">
        <f t="shared" ref="E23:E28" si="0">D23*12</f>
        <v>60000</v>
      </c>
      <c r="F23" s="4"/>
      <c r="G23" s="4"/>
    </row>
    <row r="24" spans="1:7" ht="24" customHeight="1" thickTop="1" thickBot="1" x14ac:dyDescent="0.3">
      <c r="A24" s="30"/>
      <c r="B24" s="25" t="s">
        <v>32</v>
      </c>
      <c r="C24" s="26"/>
      <c r="D24" s="8">
        <v>2500</v>
      </c>
      <c r="E24" s="8">
        <f t="shared" si="0"/>
        <v>30000</v>
      </c>
      <c r="F24" s="4"/>
      <c r="G24" s="4"/>
    </row>
    <row r="25" spans="1:7" ht="16.5" thickTop="1" thickBot="1" x14ac:dyDescent="0.3">
      <c r="A25" s="30"/>
      <c r="B25" s="25" t="s">
        <v>35</v>
      </c>
      <c r="C25" s="26"/>
      <c r="D25" s="8">
        <v>3750</v>
      </c>
      <c r="E25" s="8">
        <v>45000</v>
      </c>
      <c r="F25" s="4"/>
      <c r="G25" s="4"/>
    </row>
    <row r="26" spans="1:7" ht="16.5" thickTop="1" thickBot="1" x14ac:dyDescent="0.3">
      <c r="A26" s="30"/>
      <c r="B26" s="25" t="s">
        <v>36</v>
      </c>
      <c r="C26" s="26"/>
      <c r="D26" s="8">
        <v>6500</v>
      </c>
      <c r="E26" s="8">
        <v>78000</v>
      </c>
      <c r="F26" s="4"/>
      <c r="G26" s="4"/>
    </row>
    <row r="27" spans="1:7" ht="19.899999999999999" customHeight="1" thickTop="1" thickBot="1" x14ac:dyDescent="0.3">
      <c r="A27" s="30"/>
      <c r="B27" s="25" t="s">
        <v>41</v>
      </c>
      <c r="C27" s="26"/>
      <c r="D27" s="8">
        <v>1000</v>
      </c>
      <c r="E27" s="8">
        <f t="shared" si="0"/>
        <v>12000</v>
      </c>
      <c r="F27" s="4"/>
      <c r="G27" s="4"/>
    </row>
    <row r="28" spans="1:7" ht="24" customHeight="1" thickTop="1" thickBot="1" x14ac:dyDescent="0.3">
      <c r="A28" s="30"/>
      <c r="B28" s="25" t="s">
        <v>34</v>
      </c>
      <c r="C28" s="26"/>
      <c r="D28" s="8">
        <v>6000</v>
      </c>
      <c r="E28" s="8">
        <f t="shared" si="0"/>
        <v>72000</v>
      </c>
      <c r="F28" s="4"/>
      <c r="G28" s="4"/>
    </row>
    <row r="29" spans="1:7" ht="24" customHeight="1" thickTop="1" thickBot="1" x14ac:dyDescent="0.3">
      <c r="A29" s="30"/>
      <c r="B29" s="25" t="s">
        <v>33</v>
      </c>
      <c r="C29" s="26"/>
      <c r="D29" s="8">
        <v>6000</v>
      </c>
      <c r="E29" s="8">
        <f>D29*12</f>
        <v>72000</v>
      </c>
      <c r="F29" s="4"/>
      <c r="G29" s="4"/>
    </row>
    <row r="30" spans="1:7" ht="36" customHeight="1" thickTop="1" thickBot="1" x14ac:dyDescent="0.3">
      <c r="A30" s="30"/>
      <c r="B30" s="25" t="s">
        <v>44</v>
      </c>
      <c r="C30" s="26"/>
      <c r="D30" s="8">
        <v>34000</v>
      </c>
      <c r="E30" s="8">
        <f>D30*12</f>
        <v>408000</v>
      </c>
      <c r="F30" s="4"/>
      <c r="G30" s="4"/>
    </row>
    <row r="31" spans="1:7" ht="20.45" customHeight="1" thickTop="1" thickBot="1" x14ac:dyDescent="0.3">
      <c r="A31" s="30"/>
      <c r="B31" s="25" t="s">
        <v>15</v>
      </c>
      <c r="C31" s="26"/>
      <c r="D31" s="8">
        <v>500</v>
      </c>
      <c r="E31" s="8">
        <v>6000</v>
      </c>
      <c r="F31" s="4"/>
      <c r="G31" s="4"/>
    </row>
    <row r="32" spans="1:7" ht="20.45" customHeight="1" thickTop="1" thickBot="1" x14ac:dyDescent="0.3">
      <c r="A32" s="30"/>
      <c r="B32" s="27" t="s">
        <v>49</v>
      </c>
      <c r="C32" s="28"/>
      <c r="D32" s="8">
        <v>2500</v>
      </c>
      <c r="E32" s="8">
        <v>30000</v>
      </c>
      <c r="F32" s="4"/>
      <c r="G32" s="4"/>
    </row>
    <row r="33" spans="1:7" ht="29.25" customHeight="1" thickTop="1" thickBot="1" x14ac:dyDescent="0.3">
      <c r="A33" s="30"/>
      <c r="B33" s="27" t="s">
        <v>45</v>
      </c>
      <c r="C33" s="28"/>
      <c r="D33" s="8">
        <v>5432.43</v>
      </c>
      <c r="E33" s="8">
        <v>65189.120000000003</v>
      </c>
      <c r="F33" s="4"/>
      <c r="G33" s="4"/>
    </row>
    <row r="34" spans="1:7" ht="27.6" customHeight="1" thickTop="1" thickBot="1" x14ac:dyDescent="0.3">
      <c r="A34" s="30"/>
      <c r="B34" s="25" t="s">
        <v>46</v>
      </c>
      <c r="C34" s="26"/>
      <c r="D34" s="8">
        <v>5500</v>
      </c>
      <c r="E34" s="8">
        <v>66000</v>
      </c>
      <c r="F34" s="4"/>
      <c r="G34" s="4"/>
    </row>
    <row r="35" spans="1:7" ht="20.45" customHeight="1" thickTop="1" thickBot="1" x14ac:dyDescent="0.3">
      <c r="A35" s="20" t="s">
        <v>18</v>
      </c>
      <c r="B35" s="21"/>
      <c r="C35" s="21"/>
      <c r="D35" s="21"/>
      <c r="E35" s="22"/>
      <c r="F35" s="4"/>
      <c r="G35" s="4"/>
    </row>
    <row r="36" spans="1:7" ht="24" customHeight="1" thickTop="1" thickBot="1" x14ac:dyDescent="0.3">
      <c r="A36" s="29" t="s">
        <v>22</v>
      </c>
      <c r="B36" s="20" t="s">
        <v>19</v>
      </c>
      <c r="C36" s="22"/>
      <c r="D36" s="11">
        <f>D37+D38</f>
        <v>9617.08</v>
      </c>
      <c r="E36" s="11">
        <f>E37+E38</f>
        <v>115404</v>
      </c>
      <c r="F36" s="4"/>
      <c r="G36" s="4"/>
    </row>
    <row r="37" spans="1:7" ht="35.25" customHeight="1" thickTop="1" thickBot="1" x14ac:dyDescent="0.3">
      <c r="A37" s="30"/>
      <c r="B37" s="25" t="s">
        <v>20</v>
      </c>
      <c r="C37" s="26"/>
      <c r="D37" s="8">
        <v>5049.5</v>
      </c>
      <c r="E37" s="8">
        <v>60593</v>
      </c>
      <c r="F37" s="4"/>
      <c r="G37" s="4"/>
    </row>
    <row r="38" spans="1:7" ht="35.25" customHeight="1" thickTop="1" thickBot="1" x14ac:dyDescent="0.3">
      <c r="A38" s="30"/>
      <c r="B38" s="25" t="s">
        <v>48</v>
      </c>
      <c r="C38" s="26"/>
      <c r="D38" s="8">
        <v>4567.58</v>
      </c>
      <c r="E38" s="8">
        <v>54811</v>
      </c>
      <c r="F38" s="4"/>
      <c r="G38" s="4"/>
    </row>
    <row r="39" spans="1:7" ht="16.5" thickTop="1" thickBot="1" x14ac:dyDescent="0.3">
      <c r="A39" s="30"/>
      <c r="B39" s="20" t="s">
        <v>21</v>
      </c>
      <c r="C39" s="22"/>
      <c r="D39" s="11">
        <f>D13+D18+D21+D36</f>
        <v>148829.50999999998</v>
      </c>
      <c r="E39" s="11">
        <f>E13+E18+E21+E36</f>
        <v>1785953.12</v>
      </c>
      <c r="F39" s="4"/>
      <c r="G39" s="4"/>
    </row>
    <row r="40" spans="1:7" ht="35.25" customHeight="1" thickTop="1" thickBot="1" x14ac:dyDescent="0.3">
      <c r="A40" s="11" t="s">
        <v>42</v>
      </c>
      <c r="B40" s="20" t="s">
        <v>47</v>
      </c>
      <c r="C40" s="22"/>
      <c r="D40" s="11">
        <v>3000</v>
      </c>
      <c r="E40" s="11">
        <v>36000</v>
      </c>
      <c r="F40" s="4"/>
      <c r="G40" s="4"/>
    </row>
    <row r="41" spans="1:7" ht="24" customHeight="1" thickTop="1" x14ac:dyDescent="0.25">
      <c r="A41" s="14"/>
      <c r="B41" s="15"/>
      <c r="C41" s="15"/>
      <c r="D41" s="16"/>
      <c r="E41" s="16"/>
      <c r="F41" s="4"/>
      <c r="G41" s="4"/>
    </row>
    <row r="42" spans="1:7" ht="15.75" thickBot="1" x14ac:dyDescent="0.3">
      <c r="A42" s="17"/>
      <c r="B42" s="17"/>
      <c r="C42" s="17"/>
      <c r="D42" s="18"/>
      <c r="E42" s="18"/>
      <c r="F42" s="4"/>
      <c r="G42" s="4"/>
    </row>
    <row r="43" spans="1:7" ht="25.15" customHeight="1" thickTop="1" thickBot="1" x14ac:dyDescent="0.3">
      <c r="A43" s="20" t="s">
        <v>23</v>
      </c>
      <c r="B43" s="21"/>
      <c r="C43" s="22"/>
      <c r="D43" s="11">
        <f>D39+D40</f>
        <v>151829.50999999998</v>
      </c>
      <c r="E43" s="11">
        <f>E39+E40</f>
        <v>1821953.12</v>
      </c>
      <c r="F43" s="4"/>
      <c r="G43" s="4"/>
    </row>
    <row r="44" spans="1:7" ht="15.75" thickTop="1" x14ac:dyDescent="0.25">
      <c r="A44" s="1"/>
    </row>
  </sheetData>
  <mergeCells count="40">
    <mergeCell ref="A1:G1"/>
    <mergeCell ref="A11:E11"/>
    <mergeCell ref="C7:E7"/>
    <mergeCell ref="A9:D9"/>
    <mergeCell ref="A3:F3"/>
    <mergeCell ref="A2:G2"/>
    <mergeCell ref="A35:E35"/>
    <mergeCell ref="A36:A39"/>
    <mergeCell ref="A21:A34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C32"/>
    <mergeCell ref="B33:C33"/>
    <mergeCell ref="B34:C34"/>
    <mergeCell ref="A14:A17"/>
    <mergeCell ref="B14:E14"/>
    <mergeCell ref="A18:A20"/>
    <mergeCell ref="A43:C43"/>
    <mergeCell ref="A13:C13"/>
    <mergeCell ref="B12:C12"/>
    <mergeCell ref="B15:C15"/>
    <mergeCell ref="B16:C16"/>
    <mergeCell ref="B17:C17"/>
    <mergeCell ref="B18:C18"/>
    <mergeCell ref="B19:C19"/>
    <mergeCell ref="B20:C20"/>
    <mergeCell ref="B37:C37"/>
    <mergeCell ref="B36:C36"/>
    <mergeCell ref="B38:C38"/>
    <mergeCell ref="B39:C39"/>
    <mergeCell ref="B40:C40"/>
    <mergeCell ref="B30:C30"/>
    <mergeCell ref="B31:C31"/>
  </mergeCells>
  <pageMargins left="0.70866141732283472" right="0.70866141732283472" top="0.35433070866141736" bottom="0.35433070866141736" header="0.31496062992125984" footer="0.31496062992125984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2022-04-20T05:50:39Z</dcterms:modified>
</cp:coreProperties>
</file>