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10" windowWidth="17220" windowHeight="3360" tabRatio="885"/>
  </bookViews>
  <sheets>
    <sheet name="Бюджет" sheetId="2" r:id="rId1"/>
    <sheet name="Баллы" sheetId="10" r:id="rId2"/>
    <sheet name="Баллы абсолют" sheetId="26" r:id="rId3"/>
    <sheet name="1 этап" sheetId="1" r:id="rId4"/>
    <sheet name="1 абсолют" sheetId="3" r:id="rId5"/>
    <sheet name="2 этап" sheetId="4" r:id="rId6"/>
    <sheet name="2 абсолют" sheetId="7" r:id="rId7"/>
    <sheet name="3 этап" sheetId="8" r:id="rId8"/>
    <sheet name="3 абсолют" sheetId="9" r:id="rId9"/>
    <sheet name="4 этап" sheetId="12" r:id="rId10"/>
    <sheet name="4 абсолют" sheetId="13" r:id="rId11"/>
    <sheet name="5 этап" sheetId="14" r:id="rId12"/>
    <sheet name="5 абсолют" sheetId="15" r:id="rId13"/>
    <sheet name="6 этап" sheetId="17" r:id="rId14"/>
    <sheet name="6 абсолют" sheetId="18" r:id="rId15"/>
    <sheet name="7 этап" sheetId="20" r:id="rId16"/>
    <sheet name="7 абсолют" sheetId="21" r:id="rId17"/>
    <sheet name="8 Этап" sheetId="22" r:id="rId18"/>
    <sheet name="8 абсолют" sheetId="23" r:id="rId19"/>
    <sheet name="Битва" sheetId="24" r:id="rId20"/>
    <sheet name="Баллы 6 этапов" sheetId="30" r:id="rId21"/>
    <sheet name="Баллы абсолют 6 этапов" sheetId="29" r:id="rId22"/>
  </sheets>
  <definedNames>
    <definedName name="_xlnm._FilterDatabase" localSheetId="4" hidden="1">'1 абсолют'!$A$2:$J$2</definedName>
    <definedName name="_xlnm._FilterDatabase" localSheetId="6" hidden="1">'2 абсолют'!$A$2:$J$2</definedName>
    <definedName name="_xlnm._FilterDatabase" localSheetId="8" hidden="1">'3 абсолют'!$A$2:$J$2</definedName>
    <definedName name="_xlnm._FilterDatabase" localSheetId="7" hidden="1">'3 этап'!$A$3:$K$13</definedName>
    <definedName name="_xlnm._FilterDatabase" localSheetId="10" hidden="1">'4 абсолют'!$A$2:$J$2</definedName>
    <definedName name="_xlnm._FilterDatabase" localSheetId="12" hidden="1">'5 абсолют'!$A$2:$J$67</definedName>
    <definedName name="_xlnm._FilterDatabase" localSheetId="14" hidden="1">'6 абсолют'!$A$2:$P$2</definedName>
    <definedName name="_xlnm._FilterDatabase" localSheetId="16" hidden="1">'7 абсолют'!$A$2:$J$2</definedName>
    <definedName name="_xlnm._FilterDatabase" localSheetId="18" hidden="1">'8 абсолют'!$A$2:$J$2</definedName>
    <definedName name="_xlnm._FilterDatabase" localSheetId="1" hidden="1">Баллы!$A$505:$E$505</definedName>
    <definedName name="_xlnm._FilterDatabase" localSheetId="20" hidden="1">'Баллы 6 этапов'!$A$484:$E$484</definedName>
    <definedName name="_xlnm._FilterDatabase" localSheetId="19" hidden="1">Битва!$A$2:$H$18</definedName>
  </definedNames>
  <calcPr calcId="145621"/>
</workbook>
</file>

<file path=xl/calcChain.xml><?xml version="1.0" encoding="utf-8"?>
<calcChain xmlns="http://schemas.openxmlformats.org/spreadsheetml/2006/main">
  <c r="E594" i="30" l="1"/>
  <c r="E592" i="30"/>
  <c r="E590" i="30"/>
  <c r="E588" i="30"/>
  <c r="E586" i="30"/>
  <c r="E584" i="30"/>
  <c r="E582" i="30"/>
  <c r="E580" i="30"/>
  <c r="E578" i="30"/>
  <c r="E576" i="30"/>
  <c r="E572" i="30"/>
  <c r="E570" i="30"/>
  <c r="E568" i="30"/>
  <c r="E566" i="30"/>
  <c r="E564" i="30"/>
  <c r="E561" i="30"/>
  <c r="E559" i="30"/>
  <c r="E556" i="30"/>
  <c r="E553" i="30"/>
  <c r="E546" i="30"/>
  <c r="E541" i="30"/>
  <c r="E536" i="30"/>
  <c r="E529" i="30"/>
  <c r="E524" i="30"/>
  <c r="E519" i="30"/>
  <c r="E515" i="30"/>
  <c r="E510" i="30"/>
  <c r="E503" i="30"/>
  <c r="E497" i="30"/>
  <c r="E490" i="30"/>
  <c r="E482" i="30"/>
  <c r="E480" i="30"/>
  <c r="E478" i="30"/>
  <c r="E476" i="30"/>
  <c r="E474" i="30"/>
  <c r="E472" i="30"/>
  <c r="E469" i="30"/>
  <c r="E467" i="30"/>
  <c r="E465" i="30"/>
  <c r="E463" i="30"/>
  <c r="E461" i="30"/>
  <c r="E458" i="30"/>
  <c r="E455" i="30"/>
  <c r="E453" i="30"/>
  <c r="E451" i="30"/>
  <c r="E449" i="30"/>
  <c r="E446" i="30"/>
  <c r="E441" i="30"/>
  <c r="E436" i="30"/>
  <c r="E429" i="30"/>
  <c r="E422" i="30"/>
  <c r="E416" i="30"/>
  <c r="E409" i="30"/>
  <c r="E402" i="30"/>
  <c r="E393" i="30"/>
  <c r="E391" i="30"/>
  <c r="E389" i="30"/>
  <c r="E387" i="30"/>
  <c r="E385" i="30"/>
  <c r="E383" i="30"/>
  <c r="E381" i="30"/>
  <c r="E379" i="30"/>
  <c r="E376" i="30"/>
  <c r="E374" i="30"/>
  <c r="E372" i="30"/>
  <c r="E370" i="30"/>
  <c r="E368" i="30"/>
  <c r="E366" i="30"/>
  <c r="E364" i="30"/>
  <c r="E362" i="30"/>
  <c r="E359" i="30"/>
  <c r="E354" i="30"/>
  <c r="E351" i="30"/>
  <c r="E347" i="30"/>
  <c r="E342" i="30"/>
  <c r="E337" i="30"/>
  <c r="E334" i="30"/>
  <c r="E329" i="30"/>
  <c r="E322" i="30"/>
  <c r="E315" i="30"/>
  <c r="E308" i="30"/>
  <c r="E299" i="30"/>
  <c r="E297" i="30"/>
  <c r="E295" i="30"/>
  <c r="E292" i="30"/>
  <c r="E290" i="30"/>
  <c r="E287" i="30"/>
  <c r="E285" i="30"/>
  <c r="E282" i="30"/>
  <c r="E280" i="30"/>
  <c r="E277" i="30"/>
  <c r="E274" i="30"/>
  <c r="E269" i="30"/>
  <c r="E266" i="30"/>
  <c r="E264" i="30"/>
  <c r="E260" i="30"/>
  <c r="E258" i="30"/>
  <c r="E252" i="30"/>
  <c r="E249" i="30"/>
  <c r="E245" i="30"/>
  <c r="E240" i="30"/>
  <c r="E234" i="30"/>
  <c r="E230" i="30"/>
  <c r="E223" i="30"/>
  <c r="E216" i="30"/>
  <c r="E209" i="30"/>
  <c r="E202" i="30"/>
  <c r="E193" i="30"/>
  <c r="E191" i="30"/>
  <c r="E189" i="30"/>
  <c r="E187" i="30"/>
  <c r="E185" i="30"/>
  <c r="E183" i="30"/>
  <c r="E181" i="30"/>
  <c r="E178" i="30"/>
  <c r="E176" i="30"/>
  <c r="E174" i="30"/>
  <c r="E172" i="30"/>
  <c r="E169" i="30"/>
  <c r="E165" i="30"/>
  <c r="E162" i="30"/>
  <c r="E158" i="30"/>
  <c r="E153" i="30"/>
  <c r="E151" i="30"/>
  <c r="E145" i="30"/>
  <c r="E140" i="30"/>
  <c r="E136" i="30"/>
  <c r="E130" i="30"/>
  <c r="E123" i="30"/>
  <c r="E116" i="30"/>
  <c r="E110" i="30"/>
  <c r="E104" i="30"/>
  <c r="E97" i="30"/>
  <c r="E88" i="30"/>
  <c r="E86" i="30"/>
  <c r="E84" i="30"/>
  <c r="E82" i="30"/>
  <c r="E79" i="30"/>
  <c r="E77" i="30"/>
  <c r="E75" i="30"/>
  <c r="E73" i="30"/>
  <c r="E71" i="30"/>
  <c r="E69" i="30"/>
  <c r="E67" i="30"/>
  <c r="E65" i="30"/>
  <c r="E62" i="30"/>
  <c r="E59" i="30"/>
  <c r="E56" i="30"/>
  <c r="E52" i="30"/>
  <c r="E48" i="30"/>
  <c r="E42" i="30"/>
  <c r="E35" i="30"/>
  <c r="E30" i="30"/>
  <c r="E24" i="30"/>
  <c r="E17" i="30"/>
  <c r="E10" i="30"/>
  <c r="E92" i="29" l="1"/>
  <c r="E89" i="29"/>
  <c r="E82" i="29"/>
  <c r="E79" i="29"/>
  <c r="E70" i="29"/>
  <c r="E73" i="29" s="1"/>
  <c r="E66" i="29"/>
  <c r="E60" i="29"/>
  <c r="E54" i="29"/>
  <c r="E47" i="29"/>
  <c r="E41" i="29"/>
  <c r="E35" i="29"/>
  <c r="E30" i="29"/>
  <c r="E23" i="29"/>
  <c r="E16" i="29"/>
  <c r="E9" i="29"/>
  <c r="E36" i="26" l="1"/>
  <c r="E94" i="26"/>
  <c r="E42" i="26"/>
  <c r="E48" i="26"/>
  <c r="E68" i="26"/>
  <c r="E81" i="26"/>
  <c r="E91" i="26"/>
  <c r="E9" i="26"/>
  <c r="E62" i="26"/>
  <c r="E24" i="26"/>
  <c r="E31" i="26"/>
  <c r="E84" i="26"/>
  <c r="E72" i="26"/>
  <c r="E75" i="26" s="1"/>
  <c r="E17" i="26"/>
  <c r="E56" i="26"/>
  <c r="E47" i="10" l="1"/>
  <c r="E53" i="10"/>
  <c r="E57" i="10"/>
  <c r="E61" i="10"/>
  <c r="E64" i="10"/>
  <c r="E67" i="10"/>
  <c r="E70" i="10"/>
  <c r="E72" i="10"/>
  <c r="E74" i="10"/>
  <c r="E76" i="10"/>
  <c r="E78" i="10"/>
  <c r="E80" i="10"/>
  <c r="E82" i="10"/>
  <c r="E84" i="10"/>
  <c r="E87" i="10"/>
  <c r="E89" i="10"/>
  <c r="E91" i="10"/>
  <c r="E93" i="10"/>
  <c r="E12" i="10"/>
  <c r="E20" i="10"/>
  <c r="E28" i="10"/>
  <c r="E34" i="10"/>
  <c r="E39" i="10"/>
  <c r="C247" i="2" l="1"/>
  <c r="C237" i="2"/>
  <c r="C248" i="2"/>
  <c r="C250" i="2" l="1"/>
  <c r="C209" i="2"/>
  <c r="C210" i="2"/>
  <c r="C208" i="2"/>
  <c r="C223" i="2"/>
  <c r="C206" i="2"/>
  <c r="C212" i="2" l="1"/>
  <c r="C225" i="2" s="1"/>
  <c r="E443" i="10"/>
  <c r="E599" i="10"/>
  <c r="E582" i="10"/>
  <c r="E574" i="10"/>
  <c r="E550" i="10"/>
  <c r="E593" i="10"/>
  <c r="E615" i="10"/>
  <c r="E605" i="10"/>
  <c r="E613" i="10"/>
  <c r="E524" i="10"/>
  <c r="E567" i="10"/>
  <c r="E591" i="10"/>
  <c r="E585" i="10"/>
  <c r="E540" i="10"/>
  <c r="E577" i="10"/>
  <c r="E589" i="10"/>
  <c r="E511" i="10"/>
  <c r="E557" i="10"/>
  <c r="E545" i="10"/>
  <c r="E611" i="10"/>
  <c r="E597" i="10"/>
  <c r="E531" i="10"/>
  <c r="E603" i="10"/>
  <c r="E518" i="10"/>
  <c r="E580" i="10"/>
  <c r="E609" i="10"/>
  <c r="E587" i="10"/>
  <c r="E601" i="10"/>
  <c r="E607" i="10"/>
  <c r="E562" i="10"/>
  <c r="E536" i="10"/>
  <c r="E457" i="10"/>
  <c r="E449" i="10"/>
  <c r="E497" i="10"/>
  <c r="E425" i="10"/>
  <c r="E490" i="10"/>
  <c r="E493" i="10"/>
  <c r="E503" i="10"/>
  <c r="E434" i="10"/>
  <c r="E501" i="10"/>
  <c r="E467" i="10"/>
  <c r="E479" i="10"/>
  <c r="E495" i="10"/>
  <c r="E488" i="10"/>
  <c r="E476" i="10"/>
  <c r="E499" i="10"/>
  <c r="E417" i="10"/>
  <c r="E462" i="10"/>
  <c r="E486" i="10"/>
  <c r="E474" i="10"/>
  <c r="E484" i="10"/>
  <c r="E472" i="10"/>
  <c r="E482" i="10"/>
  <c r="E470" i="10"/>
  <c r="E373" i="10"/>
  <c r="E393" i="10"/>
  <c r="E382" i="10"/>
  <c r="E356" i="10"/>
  <c r="E403" i="10"/>
  <c r="E348" i="10"/>
  <c r="E401" i="10"/>
  <c r="E376" i="10"/>
  <c r="E327" i="10"/>
  <c r="E390" i="10"/>
  <c r="E384" i="10"/>
  <c r="E407" i="10"/>
  <c r="E399" i="10"/>
  <c r="E365" i="10"/>
  <c r="E405" i="10"/>
  <c r="E351" i="10"/>
  <c r="E397" i="10"/>
  <c r="E343" i="10"/>
  <c r="E388" i="10"/>
  <c r="E368" i="10"/>
  <c r="E380" i="10"/>
  <c r="E395" i="10"/>
  <c r="E361" i="10"/>
  <c r="E335" i="10"/>
  <c r="E386" i="10"/>
  <c r="E320" i="10"/>
  <c r="E378" i="10"/>
  <c r="E226" i="10"/>
  <c r="E244" i="10"/>
  <c r="E259" i="10"/>
  <c r="E274" i="10"/>
  <c r="E270" i="10"/>
  <c r="E300" i="10"/>
  <c r="E287" i="10"/>
  <c r="E233" i="10"/>
  <c r="E250" i="10"/>
  <c r="E297" i="10"/>
  <c r="E268" i="10"/>
  <c r="E295" i="10"/>
  <c r="E309" i="10"/>
  <c r="E292" i="10"/>
  <c r="E302" i="10"/>
  <c r="E284" i="10"/>
  <c r="E262" i="10"/>
  <c r="E218" i="10"/>
  <c r="E240" i="10"/>
  <c r="E255" i="10"/>
  <c r="E307" i="10"/>
  <c r="E305" i="10"/>
  <c r="E279" i="10"/>
  <c r="E276" i="10"/>
  <c r="E210" i="10"/>
  <c r="E290" i="10"/>
  <c r="E186" i="10"/>
  <c r="E166" i="10"/>
  <c r="E184" i="10"/>
  <c r="E131" i="10"/>
  <c r="E195" i="10"/>
  <c r="E193" i="10"/>
  <c r="E182" i="10"/>
  <c r="E102" i="10"/>
  <c r="E159" i="10"/>
  <c r="E110" i="10"/>
  <c r="E144" i="10"/>
  <c r="E189" i="10"/>
  <c r="E177" i="10"/>
  <c r="E138" i="10"/>
  <c r="E173" i="10"/>
  <c r="E148" i="10"/>
  <c r="E180" i="10"/>
  <c r="E153" i="10"/>
  <c r="E116" i="10"/>
  <c r="E161" i="10"/>
  <c r="E125" i="10"/>
  <c r="E191" i="10"/>
  <c r="E170" i="10"/>
  <c r="E201" i="10"/>
  <c r="E199" i="10"/>
  <c r="E197" i="10"/>
  <c r="C194" i="2" l="1"/>
  <c r="C184" i="2"/>
  <c r="C171" i="2"/>
  <c r="C170" i="2"/>
  <c r="C168" i="2"/>
  <c r="C173" i="2" l="1"/>
  <c r="C186" i="2" s="1"/>
  <c r="C142" i="2"/>
  <c r="C140" i="2" l="1"/>
  <c r="C141" i="2"/>
  <c r="C156" i="2"/>
  <c r="C145" i="2" l="1"/>
  <c r="C158" i="2" s="1"/>
  <c r="C109" i="2"/>
  <c r="C128" i="2"/>
  <c r="C108" i="2"/>
  <c r="C113" i="2" l="1"/>
  <c r="C130" i="2" s="1"/>
  <c r="C93" i="2"/>
  <c r="C94" i="2" s="1"/>
  <c r="C82" i="2"/>
  <c r="C81" i="2"/>
  <c r="C69" i="2"/>
  <c r="C60" i="2"/>
  <c r="C59" i="2"/>
  <c r="C46" i="2"/>
  <c r="C36" i="2"/>
  <c r="C35" i="2"/>
  <c r="C21" i="2"/>
  <c r="C9" i="2"/>
  <c r="C11" i="2" s="1"/>
  <c r="C23" i="2" l="1"/>
  <c r="C37" i="2"/>
  <c r="C48" i="2" s="1"/>
  <c r="C84" i="2"/>
  <c r="C61" i="2"/>
  <c r="C96" i="2"/>
  <c r="C71" i="2" l="1"/>
  <c r="C196" i="2" s="1"/>
  <c r="C227" i="2" s="1"/>
</calcChain>
</file>

<file path=xl/sharedStrings.xml><?xml version="1.0" encoding="utf-8"?>
<sst xmlns="http://schemas.openxmlformats.org/spreadsheetml/2006/main" count="6269" uniqueCount="615">
  <si>
    <t>Класс 1</t>
  </si>
  <si>
    <t>Место</t>
  </si>
  <si>
    <t>Борт</t>
  </si>
  <si>
    <t>Водитель</t>
  </si>
  <si>
    <t>Автомобиль</t>
  </si>
  <si>
    <t>Заезд 1</t>
  </si>
  <si>
    <t>Заезд 2</t>
  </si>
  <si>
    <t>Заезд 3</t>
  </si>
  <si>
    <t>Заезд 4</t>
  </si>
  <si>
    <t>Штраф</t>
  </si>
  <si>
    <t>Итог</t>
  </si>
  <si>
    <t>Чижмаков Сергей</t>
  </si>
  <si>
    <t>Nissan Skyline</t>
  </si>
  <si>
    <t>Варюха Эдуард</t>
  </si>
  <si>
    <t>ВАЗ 2101</t>
  </si>
  <si>
    <t>Ильин Сергей</t>
  </si>
  <si>
    <t>Панин Юрий</t>
  </si>
  <si>
    <t>LADA ВАЗ 21011</t>
  </si>
  <si>
    <t>Симаков Дмитрий</t>
  </si>
  <si>
    <t>Toyota Mark II Blit</t>
  </si>
  <si>
    <t>Колеев Сергей</t>
  </si>
  <si>
    <t>Mazda RX-8</t>
  </si>
  <si>
    <t>Калинин Алексей</t>
  </si>
  <si>
    <t>Toyota Crown</t>
  </si>
  <si>
    <t>Кеушков Александр</t>
  </si>
  <si>
    <t>Toyota Mark II</t>
  </si>
  <si>
    <t>Нефедьев Станислав</t>
  </si>
  <si>
    <t>Нуичев Алексей</t>
  </si>
  <si>
    <t>Toyota Crown Majesta</t>
  </si>
  <si>
    <t>Жахпаров Акмал</t>
  </si>
  <si>
    <t>Журавлев Семен</t>
  </si>
  <si>
    <t>Зеленский Олег</t>
  </si>
  <si>
    <t>Класс 2</t>
  </si>
  <si>
    <t>Соловьёв Дмитрий</t>
  </si>
  <si>
    <t>Honda FIT RS</t>
  </si>
  <si>
    <t>Стариннов Даниил</t>
  </si>
  <si>
    <t>MMC Legnum DVMAX</t>
  </si>
  <si>
    <t>Шашин Владимир</t>
  </si>
  <si>
    <t>Honda Integra</t>
  </si>
  <si>
    <t>Горяев Алексей</t>
  </si>
  <si>
    <t>Suzuki Kei</t>
  </si>
  <si>
    <t>Катышев Илья</t>
  </si>
  <si>
    <t>Honda Civic</t>
  </si>
  <si>
    <t>Стариннов Александр</t>
  </si>
  <si>
    <t>Яровой Михаил</t>
  </si>
  <si>
    <t>Toyota Succeed</t>
  </si>
  <si>
    <t>Коноплич Михаил</t>
  </si>
  <si>
    <t>Чертков Михаил</t>
  </si>
  <si>
    <t>Toyota iQ</t>
  </si>
  <si>
    <t>Недовизий Егор</t>
  </si>
  <si>
    <t>Mazda Demio</t>
  </si>
  <si>
    <t>Капленко Сергей</t>
  </si>
  <si>
    <t>MMC Colt R</t>
  </si>
  <si>
    <t>Безверхий Вадим</t>
  </si>
  <si>
    <t>Honda CR-X</t>
  </si>
  <si>
    <t>Прилепко Андрей</t>
  </si>
  <si>
    <t>Toyota Vitz RS TRD racing</t>
  </si>
  <si>
    <t>Игнатенко Алексей</t>
  </si>
  <si>
    <t>Honda Civic Ferio</t>
  </si>
  <si>
    <t>Кашеваров Андрей</t>
  </si>
  <si>
    <t>Патронов Дмитрий</t>
  </si>
  <si>
    <t>Toyota Camry</t>
  </si>
  <si>
    <t>Остапенко Дмитрий</t>
  </si>
  <si>
    <t>Nissan Wingroad</t>
  </si>
  <si>
    <t>Матусевич Дмитрий</t>
  </si>
  <si>
    <t>Класс 3</t>
  </si>
  <si>
    <t>Урванцев Андрей</t>
  </si>
  <si>
    <t>Toyota Corona Premio</t>
  </si>
  <si>
    <t>Парисеев Сергей</t>
  </si>
  <si>
    <t>Subaru Legacy B4</t>
  </si>
  <si>
    <t>Иващенко Артур</t>
  </si>
  <si>
    <t>Toyota Sprinter Carib</t>
  </si>
  <si>
    <t>Романчук Аркадий</t>
  </si>
  <si>
    <t>Иващенко Алексей</t>
  </si>
  <si>
    <t>Сидоренко Петр</t>
  </si>
  <si>
    <t>Subaru Outback</t>
  </si>
  <si>
    <t>Колеева Марина</t>
  </si>
  <si>
    <t>Subaru Impreza</t>
  </si>
  <si>
    <t>Маринкевич Александра</t>
  </si>
  <si>
    <t>Toyota Vitz</t>
  </si>
  <si>
    <t>Лысенко Алексей</t>
  </si>
  <si>
    <t>Subaru Legacy</t>
  </si>
  <si>
    <t>Леонов Алексей</t>
  </si>
  <si>
    <t>Toyota Chaser</t>
  </si>
  <si>
    <t>Кунсман Юрий</t>
  </si>
  <si>
    <t>Ашихмин Алексей</t>
  </si>
  <si>
    <t>Дробот Светлана</t>
  </si>
  <si>
    <t>Брагин Константин</t>
  </si>
  <si>
    <t>Ковалёв Юрий</t>
  </si>
  <si>
    <t>MMC Airtrek</t>
  </si>
  <si>
    <t>Грицай Алексей</t>
  </si>
  <si>
    <t>Toyota Corolla</t>
  </si>
  <si>
    <t>Лысак Иван</t>
  </si>
  <si>
    <t>Nissan Stagea</t>
  </si>
  <si>
    <t>Андрусенко Игорь</t>
  </si>
  <si>
    <t>Subaru Legacy Lancaster</t>
  </si>
  <si>
    <t>Класс 4</t>
  </si>
  <si>
    <t>Батыгин Андрей</t>
  </si>
  <si>
    <t>Daihatsu YRV</t>
  </si>
  <si>
    <t>Кондрат Виталий</t>
  </si>
  <si>
    <t>Subaru Impreza WRX</t>
  </si>
  <si>
    <t>Опарин Олег</t>
  </si>
  <si>
    <t>Subary Forester</t>
  </si>
  <si>
    <t>Макаров Олег</t>
  </si>
  <si>
    <t>Ковалев Даниил</t>
  </si>
  <si>
    <t>Гвоздев Роман</t>
  </si>
  <si>
    <t>Subaru Forester</t>
  </si>
  <si>
    <t>Ковалёв Александр</t>
  </si>
  <si>
    <t>Чапланов Дмитрий</t>
  </si>
  <si>
    <t>Нурминский Дмитрий</t>
  </si>
  <si>
    <t>Кулаков Вадим</t>
  </si>
  <si>
    <t>MMC Galant</t>
  </si>
  <si>
    <t>Саржан Александр</t>
  </si>
  <si>
    <t>Класс 5</t>
  </si>
  <si>
    <t>Козьменко Андрей</t>
  </si>
  <si>
    <t>MMC Outlander</t>
  </si>
  <si>
    <t>Резниченко Алексей</t>
  </si>
  <si>
    <t>Туленко Константин</t>
  </si>
  <si>
    <t>Honda CR-V</t>
  </si>
  <si>
    <t>Макаров Александр</t>
  </si>
  <si>
    <t>Toyota Lite Ace Noah</t>
  </si>
  <si>
    <t>Крючков Александр</t>
  </si>
  <si>
    <t>MMC Outlander 3.0</t>
  </si>
  <si>
    <t>Яцун Андрей</t>
  </si>
  <si>
    <t>Toyota Land Cruiser 80</t>
  </si>
  <si>
    <t>Базыленко Алексей</t>
  </si>
  <si>
    <t>MMC L200</t>
  </si>
  <si>
    <t>Доброскок Константин</t>
  </si>
  <si>
    <t>Mazda CX-5</t>
  </si>
  <si>
    <t>Суходолов Олег</t>
  </si>
  <si>
    <t>Suzuki Escudo</t>
  </si>
  <si>
    <t>Мялкин Роман</t>
  </si>
  <si>
    <t>Suzuki Jimny</t>
  </si>
  <si>
    <t>Степанов Степан</t>
  </si>
  <si>
    <t>Морозова Лариса</t>
  </si>
  <si>
    <t>MMC Pajero Evolution</t>
  </si>
  <si>
    <t>Кантемиров Илья</t>
  </si>
  <si>
    <t>Subaru Impreza WRX STI</t>
  </si>
  <si>
    <t>Киричек Петр</t>
  </si>
  <si>
    <t>Митякин Денис</t>
  </si>
  <si>
    <t>Гмызин Матвей</t>
  </si>
  <si>
    <t>Желудков Андрей</t>
  </si>
  <si>
    <t>Honda Drunk</t>
  </si>
  <si>
    <t>Хлыст Николай</t>
  </si>
  <si>
    <t>Toyota Corona</t>
  </si>
  <si>
    <t>Шепелев Владимир</t>
  </si>
  <si>
    <t>MMC RVR</t>
  </si>
  <si>
    <t>Доброскок Контантин</t>
  </si>
  <si>
    <t>MMC Pajero</t>
  </si>
  <si>
    <t>Федорец Дарья</t>
  </si>
  <si>
    <t>Opel Astra</t>
  </si>
  <si>
    <t>Зарубин Даниил</t>
  </si>
  <si>
    <t>Круткин Александр</t>
  </si>
  <si>
    <t>Федорец Алексей</t>
  </si>
  <si>
    <t>Porsche 911</t>
  </si>
  <si>
    <t>Холохоренко Алексей</t>
  </si>
  <si>
    <t>Subaru Impreza WRX STI GDB</t>
  </si>
  <si>
    <t>Олисов Игорь</t>
  </si>
  <si>
    <t>MMC Mirage</t>
  </si>
  <si>
    <t>Аксенов Илья</t>
  </si>
  <si>
    <t>Передерей Алексей</t>
  </si>
  <si>
    <t>Баллы</t>
  </si>
  <si>
    <t>Взносы</t>
  </si>
  <si>
    <t>Скидка иногородним участникам</t>
  </si>
  <si>
    <t>Итого</t>
  </si>
  <si>
    <t>Аренда хронометража</t>
  </si>
  <si>
    <t>Судьи-хронометристы (2)</t>
  </si>
  <si>
    <t>Судьи на трассе (2)</t>
  </si>
  <si>
    <t>Судейский автобус</t>
  </si>
  <si>
    <t>Секретарь (регистрация и итоги)</t>
  </si>
  <si>
    <t>Грамоты (180 шт.) + дизайн</t>
  </si>
  <si>
    <t>Датчик хронометража</t>
  </si>
  <si>
    <t>На шипах</t>
  </si>
  <si>
    <t>На стандартной резине</t>
  </si>
  <si>
    <t>Участники</t>
  </si>
  <si>
    <t>Расходы</t>
  </si>
  <si>
    <t>Призовой фонд / резерв</t>
  </si>
  <si>
    <t>1 этап 2016</t>
  </si>
  <si>
    <t>Расчет (500)</t>
  </si>
  <si>
    <t>На шипах и на стандартной резине</t>
  </si>
  <si>
    <t>ст. шип</t>
  </si>
  <si>
    <t>Денисевич Олег</t>
  </si>
  <si>
    <t>Анатолий Диденко</t>
  </si>
  <si>
    <t>Линьков Алексей</t>
  </si>
  <si>
    <t>Ефанов Евгений</t>
  </si>
  <si>
    <t>Honda Fit</t>
  </si>
  <si>
    <t>Мищенко Матвей</t>
  </si>
  <si>
    <t>Симонов Кирилл</t>
  </si>
  <si>
    <t>Драгерук Олег</t>
  </si>
  <si>
    <t>Toyota Prius</t>
  </si>
  <si>
    <t>Вязьминов Степан</t>
  </si>
  <si>
    <t>Honda Accord</t>
  </si>
  <si>
    <t>Григорьев Владислав</t>
  </si>
  <si>
    <t>Гоглазин Иван</t>
  </si>
  <si>
    <t>Subaru Exiga</t>
  </si>
  <si>
    <t>Апрелкова Ольга</t>
  </si>
  <si>
    <t>Nissan Note</t>
  </si>
  <si>
    <t>Шашина Лариса</t>
  </si>
  <si>
    <t>Рязанов Евгений</t>
  </si>
  <si>
    <t>Калиновская Екатерина</t>
  </si>
  <si>
    <t>Toyota Corolla Levin</t>
  </si>
  <si>
    <t>Сальников Александр</t>
  </si>
  <si>
    <t>Ашлабан Семён</t>
  </si>
  <si>
    <t>Honda Integra SJ</t>
  </si>
  <si>
    <t>Полянский Максим</t>
  </si>
  <si>
    <t>Nissan March</t>
  </si>
  <si>
    <t>Цыбуля Андрей</t>
  </si>
  <si>
    <t>Subaru Impreza G4</t>
  </si>
  <si>
    <t>Рощин Борис</t>
  </si>
  <si>
    <t>Риль Денис</t>
  </si>
  <si>
    <t>Пальмин Кирилл</t>
  </si>
  <si>
    <t>Toyota Corolla Fielder</t>
  </si>
  <si>
    <t>Шипилов Иван</t>
  </si>
  <si>
    <t>Атаманов Николай</t>
  </si>
  <si>
    <t>Астафьев Алексей</t>
  </si>
  <si>
    <t>Баляшкин Алексей</t>
  </si>
  <si>
    <t>Калиновский Михайил</t>
  </si>
  <si>
    <t>Круглов Роман</t>
  </si>
  <si>
    <t>Борисов Сергей</t>
  </si>
  <si>
    <t>MMC Lancer EVO</t>
  </si>
  <si>
    <t>Коробейников Павел</t>
  </si>
  <si>
    <t>Грудцын Евгений</t>
  </si>
  <si>
    <t>Глущенко Евгений</t>
  </si>
  <si>
    <t>Toyota Harrier</t>
  </si>
  <si>
    <t>Крючков Дмитрий</t>
  </si>
  <si>
    <t>MMC Delica</t>
  </si>
  <si>
    <t>Вычужанин Дмитрий</t>
  </si>
  <si>
    <t>Mazda Tribute</t>
  </si>
  <si>
    <t>Криворучко Иван</t>
  </si>
  <si>
    <t>Daihtsu Terios TRD</t>
  </si>
  <si>
    <t>Приходай Никита</t>
  </si>
  <si>
    <t>Honda CRV</t>
  </si>
  <si>
    <t>Гаврилов Алексей</t>
  </si>
  <si>
    <t>Nissan Skuline</t>
  </si>
  <si>
    <t>MMC Colt ver. R</t>
  </si>
  <si>
    <t>Леоненко Юрий</t>
  </si>
  <si>
    <t>Toyota Blade</t>
  </si>
  <si>
    <t>Гудков Константин</t>
  </si>
  <si>
    <t>Иванцов Владимир</t>
  </si>
  <si>
    <t>Nissan Cefiro</t>
  </si>
  <si>
    <t>Сидоров Павел</t>
  </si>
  <si>
    <t>Зайцев Виктор</t>
  </si>
  <si>
    <t>MMC GTO</t>
  </si>
  <si>
    <t>Якухний Константин</t>
  </si>
  <si>
    <t>MMC Lancer Evolution X</t>
  </si>
  <si>
    <t>ст. шип.</t>
  </si>
  <si>
    <t>2 этап 2016</t>
  </si>
  <si>
    <t>На спортивных шипах</t>
  </si>
  <si>
    <t>На стандартных шипах</t>
  </si>
  <si>
    <t>Судьи-хронометристы (2 чел.)</t>
  </si>
  <si>
    <t>Судьи на трассе (3 чел.)</t>
  </si>
  <si>
    <t>Инженер (постройка трассы и техпартка)</t>
  </si>
  <si>
    <t>Судейский автомобиль</t>
  </si>
  <si>
    <t>Бохонко Владимир</t>
  </si>
  <si>
    <t>Toyota Aristo</t>
  </si>
  <si>
    <t>Куренский Василий</t>
  </si>
  <si>
    <t>ЛАДА 2103</t>
  </si>
  <si>
    <t>Шеко Дмитрий</t>
  </si>
  <si>
    <t>Назаров Дмитрий</t>
  </si>
  <si>
    <t>Toyota Funcargo</t>
  </si>
  <si>
    <t>Недовзий Егор</t>
  </si>
  <si>
    <t>Зимрев Андрей</t>
  </si>
  <si>
    <t>Скитерский Игорь</t>
  </si>
  <si>
    <t>Пилипюк Юрий</t>
  </si>
  <si>
    <t>Дегтярев Валерий</t>
  </si>
  <si>
    <t>Toyota Carib</t>
  </si>
  <si>
    <t>Toyota Ist</t>
  </si>
  <si>
    <t>Носов Александр</t>
  </si>
  <si>
    <t>Toyota Mark II Qualis</t>
  </si>
  <si>
    <t>Михйлов Александр</t>
  </si>
  <si>
    <t>Toyota Fielder</t>
  </si>
  <si>
    <t>Назаров Антон</t>
  </si>
  <si>
    <t>Ковалев Роман</t>
  </si>
  <si>
    <t>Toyota Caldina</t>
  </si>
  <si>
    <t>Мостовой Павел</t>
  </si>
  <si>
    <t>Долбилов Роман</t>
  </si>
  <si>
    <t>Глушаков Владимир</t>
  </si>
  <si>
    <t>Тышкевич Дмитрий</t>
  </si>
  <si>
    <t>Ширяев Павел</t>
  </si>
  <si>
    <t>MMC Lancer Evolution</t>
  </si>
  <si>
    <t>Коваленко Дмитрий</t>
  </si>
  <si>
    <t>Филатов Константин</t>
  </si>
  <si>
    <t>Nissan Juke</t>
  </si>
  <si>
    <t>Урбановский Михаил</t>
  </si>
  <si>
    <t>Nissan X-Trail</t>
  </si>
  <si>
    <t>Кокоткин Александр</t>
  </si>
  <si>
    <t>Honda HRV</t>
  </si>
  <si>
    <t>Трушкин Никита</t>
  </si>
  <si>
    <t>Toyota Surf</t>
  </si>
  <si>
    <t>Стрюк Маргарита</t>
  </si>
  <si>
    <t>Диденко Анатолий</t>
  </si>
  <si>
    <t>Шумилкин Егор</t>
  </si>
  <si>
    <t>Зайцева Наталья</t>
  </si>
  <si>
    <t>3 этап 2016</t>
  </si>
  <si>
    <t>Фонд на суперфинал / резерв</t>
  </si>
  <si>
    <t>Toyota Cresta</t>
  </si>
  <si>
    <t>Старков Евгений</t>
  </si>
  <si>
    <t>ВАЗ-2107</t>
  </si>
  <si>
    <t>Немеровец Денис</t>
  </si>
  <si>
    <t>Lexus IS250</t>
  </si>
  <si>
    <t>Ковалишин Олег</t>
  </si>
  <si>
    <t>Штерболова Анастасия</t>
  </si>
  <si>
    <t>Honda HR-V</t>
  </si>
  <si>
    <t>Ковалева Ирина</t>
  </si>
  <si>
    <t>Ожегин Андрей</t>
  </si>
  <si>
    <t>Toyota Sprinter</t>
  </si>
  <si>
    <t>Куликов Константин</t>
  </si>
  <si>
    <t>Nissan AD</t>
  </si>
  <si>
    <t>Дрейцер Михаил</t>
  </si>
  <si>
    <t>Степанов Сергей</t>
  </si>
  <si>
    <t>Subaru R2</t>
  </si>
  <si>
    <t>Кожуховский Виктор</t>
  </si>
  <si>
    <t>Колкунов Виталий</t>
  </si>
  <si>
    <t>Ревин Максим</t>
  </si>
  <si>
    <t>Майоров Владислав</t>
  </si>
  <si>
    <t>Крупин Андрей</t>
  </si>
  <si>
    <t>Шиловский Александр</t>
  </si>
  <si>
    <t>Беленев Алексей</t>
  </si>
  <si>
    <t>Молчанов Алексей</t>
  </si>
  <si>
    <t>Меликян Юрий</t>
  </si>
  <si>
    <t>Grand Cherokee</t>
  </si>
  <si>
    <t>Королев Александр</t>
  </si>
  <si>
    <t>Терехин Андрей</t>
  </si>
  <si>
    <t>Toyota Celica</t>
  </si>
  <si>
    <t>Никитин Дмитрий</t>
  </si>
  <si>
    <t>Украинец Алексей</t>
  </si>
  <si>
    <t>Subaru WRX STI</t>
  </si>
  <si>
    <t>Борисова Альвина</t>
  </si>
  <si>
    <t>Панченко Евгений</t>
  </si>
  <si>
    <t>Nissan 180SX</t>
  </si>
  <si>
    <t>Строев Сергей</t>
  </si>
  <si>
    <t>4 этап 2016</t>
  </si>
  <si>
    <t>Ремонт датчика хронометража</t>
  </si>
  <si>
    <t>Вешки, бур</t>
  </si>
  <si>
    <t>Скидка инициативной группе (2 чел.)</t>
  </si>
  <si>
    <t>На стандартных покрышках</t>
  </si>
  <si>
    <t>Есенин Олег</t>
  </si>
  <si>
    <t>Савочкин Александ</t>
  </si>
  <si>
    <t>Корченко Стас</t>
  </si>
  <si>
    <t>ВАЗ 2103</t>
  </si>
  <si>
    <t>Гриневич Александр</t>
  </si>
  <si>
    <t>Mazda MX-5</t>
  </si>
  <si>
    <t>Панин Сергей</t>
  </si>
  <si>
    <t>Toyota Sprinter Trueno</t>
  </si>
  <si>
    <t>Арханди Владимир</t>
  </si>
  <si>
    <t>Ищенко Василий</t>
  </si>
  <si>
    <t>Ford Foсus</t>
  </si>
  <si>
    <t>Есменский Вадим</t>
  </si>
  <si>
    <t>MMC Colt</t>
  </si>
  <si>
    <t>Subaru Imprza</t>
  </si>
  <si>
    <t>Toyota Axio</t>
  </si>
  <si>
    <t>Мальцев Кирилл</t>
  </si>
  <si>
    <t>Макарова Алина</t>
  </si>
  <si>
    <t>Пушкин Александр</t>
  </si>
  <si>
    <t>Honda Step WGN</t>
  </si>
  <si>
    <t>Беспалов Роман</t>
  </si>
  <si>
    <t>MMC Pajero Sport</t>
  </si>
  <si>
    <t>MMС Lancer Evolution</t>
  </si>
  <si>
    <t>5 этап 2016</t>
  </si>
  <si>
    <t>Рации (6 шт.)</t>
  </si>
  <si>
    <t>Флаги</t>
  </si>
  <si>
    <t>Контроль работы бульдозера (суббота)</t>
  </si>
  <si>
    <t>Инженер (конфигурация трассы)</t>
  </si>
  <si>
    <t>Судейский автомобиль (Honda СR-V)</t>
  </si>
  <si>
    <t>Инвертор (был куплен в декабре)</t>
  </si>
  <si>
    <t>Техпомощь (TLC 80)</t>
  </si>
  <si>
    <t>Скидки за помощь в организации</t>
  </si>
  <si>
    <t xml:space="preserve">Борт #11 - трасса
Борт #52 - регистрация и итоги
Борт #3   - грамоты и Инстаграм
Борт #53 - промежуточные итоги
Борт #80 - техпомощь </t>
  </si>
  <si>
    <t>Бульдозер (1200 р.час, доставка)</t>
  </si>
  <si>
    <t>ст.шип</t>
  </si>
  <si>
    <t>Штурман</t>
  </si>
  <si>
    <t>Город</t>
  </si>
  <si>
    <t>Заезд 5</t>
  </si>
  <si>
    <t>Заезд 6</t>
  </si>
  <si>
    <t>Заезд 7</t>
  </si>
  <si>
    <t>Заезд 8</t>
  </si>
  <si>
    <t>+</t>
  </si>
  <si>
    <t>Савочкин Александр</t>
  </si>
  <si>
    <t>Зданевич Ярослав</t>
  </si>
  <si>
    <t>Михалев Александр</t>
  </si>
  <si>
    <t>Луговой Юрий</t>
  </si>
  <si>
    <t>Розанов Александр</t>
  </si>
  <si>
    <t>Daihatsu HiJet</t>
  </si>
  <si>
    <t>Максимов Андрей</t>
  </si>
  <si>
    <t>Горовой Владимир</t>
  </si>
  <si>
    <t>Рингельман Петр</t>
  </si>
  <si>
    <t>Филиппов Максим</t>
  </si>
  <si>
    <t>Беляев Денис</t>
  </si>
  <si>
    <t>Глазов Кирилл</t>
  </si>
  <si>
    <t>Гук Константин</t>
  </si>
  <si>
    <t>Поляков Дмитрий</t>
  </si>
  <si>
    <t>Иванов Иван</t>
  </si>
  <si>
    <t>ст. ш</t>
  </si>
  <si>
    <t>6 этап 2016</t>
  </si>
  <si>
    <t>Инженер (трасса и техпарк)</t>
  </si>
  <si>
    <t>Датчик системы хронометража (борт #28)</t>
  </si>
  <si>
    <t>Борт #11 - трасса
Борт #53 - промежуточные итоги
Борт #3   - грамоты и Инстаграм
Борт #80 - техпомощь 
Борт #129 - трасса и система хронометража
Борт #333 - инвентарь судей</t>
  </si>
  <si>
    <t>Червонников Илья</t>
  </si>
  <si>
    <t>Внуков Евгений</t>
  </si>
  <si>
    <t>Жигирь Алексей</t>
  </si>
  <si>
    <t>Гладков Денис</t>
  </si>
  <si>
    <t>Дьячков Дмитрий</t>
  </si>
  <si>
    <t>Daihatsu Terios</t>
  </si>
  <si>
    <t>Nissan Primera</t>
  </si>
  <si>
    <t>Кателла Алексей</t>
  </si>
  <si>
    <t>Фомин Александр</t>
  </si>
  <si>
    <t>Ошлаков Дмитрий</t>
  </si>
  <si>
    <t>7 этап 2016</t>
  </si>
  <si>
    <t>Борт #11 - трасса
Борт #80 - техпомощь
Борт #3   - грамоты и Инстаграм
Борт #166 - промежуточные итоги</t>
  </si>
  <si>
    <t>Компенсация датчика (борт #28)</t>
  </si>
  <si>
    <t>Итого 7 этап 2016</t>
  </si>
  <si>
    <t>Бульдозер</t>
  </si>
  <si>
    <t>Кубки призерам чемпионата</t>
  </si>
  <si>
    <t>Медали призерам чемпионата</t>
  </si>
  <si>
    <t>Кубок на суперфинал</t>
  </si>
  <si>
    <t>Грамоты призерам чемпионата</t>
  </si>
  <si>
    <t>Награждение призеров</t>
  </si>
  <si>
    <t>Итого на награждение</t>
  </si>
  <si>
    <t>Персонализация кубков/медалей</t>
  </si>
  <si>
    <t>Honda Insight</t>
  </si>
  <si>
    <t>Федоров Павел</t>
  </si>
  <si>
    <t>Toyota Wish</t>
  </si>
  <si>
    <t>Subaru XV</t>
  </si>
  <si>
    <t>Чураев Денис</t>
  </si>
  <si>
    <t>Виктор Юрьевич Б.</t>
  </si>
  <si>
    <t>Mazda Premacy</t>
  </si>
  <si>
    <t>Латушкин Артем</t>
  </si>
  <si>
    <t>Гвоздев Денис</t>
  </si>
  <si>
    <t>Toyota Land Cruiser 100</t>
  </si>
  <si>
    <t>IQ</t>
  </si>
  <si>
    <t>8 этап 2016</t>
  </si>
  <si>
    <t>Компенсация датчика хронометража (борт #87)</t>
  </si>
  <si>
    <t>Борт #11 - трасса
Борт #87 - техпомощь
Борт #3   - грамоты и Инстаграм</t>
  </si>
  <si>
    <t>Скидка неполное участие</t>
  </si>
  <si>
    <t>Судьи на трассе (2 чел.)</t>
  </si>
  <si>
    <t>Датчик системы хронометража (борт #87)</t>
  </si>
  <si>
    <t>Техпомощь (борт #87)</t>
  </si>
  <si>
    <t>-</t>
  </si>
  <si>
    <t>Лучшее</t>
  </si>
  <si>
    <t>Штраф 2</t>
  </si>
  <si>
    <t>Штраф 1</t>
  </si>
  <si>
    <t>Финальная битва 2016</t>
  </si>
  <si>
    <t>Резерв</t>
  </si>
  <si>
    <t>Судьи-хронометристы (1 чел.)</t>
  </si>
  <si>
    <t>Судейский автомобиль (Subaru Impreza)</t>
  </si>
  <si>
    <t>Аренда раллийного авто (Subaru Impreza WRX STI)</t>
  </si>
  <si>
    <t>Взносы (1000)</t>
  </si>
  <si>
    <t>Доп. топливо</t>
  </si>
  <si>
    <t>Возврат части взносов 500 (15 чел.)</t>
  </si>
  <si>
    <t xml:space="preserve">Итого </t>
  </si>
  <si>
    <t>Подарки от SPERO</t>
  </si>
  <si>
    <t>Инженер (трасса)</t>
  </si>
  <si>
    <t>Класс 7</t>
  </si>
  <si>
    <t>Количество баллов по итогам сезона</t>
  </si>
  <si>
    <t>Количество баллов по итогам сезона в абсолюте</t>
  </si>
  <si>
    <t>Результаты 1 этапа</t>
  </si>
  <si>
    <t>Результаты 1 этапа - абсолют</t>
  </si>
  <si>
    <t>Результаты 2 Этапа</t>
  </si>
  <si>
    <t>Результаты 2 этапа - абсолют</t>
  </si>
  <si>
    <t>Результаты 3 Этапа</t>
  </si>
  <si>
    <t>Результаты 3 этапа - абсолют</t>
  </si>
  <si>
    <t>Результаты 4 Этапа</t>
  </si>
  <si>
    <t>Результаты 4 этапа - абсолют</t>
  </si>
  <si>
    <t>Результаты 5 Этапа</t>
  </si>
  <si>
    <t>Результаты 5 этапа - абсолют</t>
  </si>
  <si>
    <t>Финальный этап</t>
  </si>
  <si>
    <t>Результаты 6 Этапа</t>
  </si>
  <si>
    <t>Результаты 6 этапа - абсолют</t>
  </si>
  <si>
    <t>Результаты 7 Этапа</t>
  </si>
  <si>
    <t>Результаты 7 этапа - абсолют</t>
  </si>
  <si>
    <t>Результаты 8 Этапа</t>
  </si>
  <si>
    <t>Unknown</t>
  </si>
  <si>
    <t>Результаты 8 этапа - абсолют</t>
  </si>
  <si>
    <r>
      <rPr>
        <b/>
        <sz val="12"/>
        <color rgb="FFFF0000"/>
        <rFont val="Calibri"/>
        <family val="2"/>
        <charset val="204"/>
        <scheme val="minor"/>
      </rPr>
      <t xml:space="preserve">НЕ В ЗАЧЕТ! </t>
    </r>
    <r>
      <rPr>
        <b/>
        <sz val="12"/>
        <color theme="1"/>
        <rFont val="Calibri"/>
        <family val="2"/>
        <charset val="204"/>
        <scheme val="minor"/>
      </rPr>
      <t xml:space="preserve">Количество баллов по итогам сезона за 6 лучших этапов </t>
    </r>
    <r>
      <rPr>
        <b/>
        <sz val="12"/>
        <color rgb="FFFF0000"/>
        <rFont val="Calibri"/>
        <family val="2"/>
        <charset val="204"/>
        <scheme val="minor"/>
      </rPr>
      <t>НЕ В ЗАЧЕТ!</t>
    </r>
  </si>
  <si>
    <t xml:space="preserve">Количество баллов по итогам сезона в абсолюте за 6 лучших этапов </t>
  </si>
  <si>
    <t xml:space="preserve">Брагин Константин </t>
  </si>
  <si>
    <t xml:space="preserve">Цыбуля Андрей </t>
  </si>
  <si>
    <t xml:space="preserve">Батыгин Андрей </t>
  </si>
  <si>
    <t xml:space="preserve">Парисеев Сергей </t>
  </si>
  <si>
    <t xml:space="preserve">Макаров Олег </t>
  </si>
  <si>
    <t xml:space="preserve">Иващенко Артур </t>
  </si>
  <si>
    <t xml:space="preserve">Иващенко Алексей </t>
  </si>
  <si>
    <t xml:space="preserve">Чижмаков Сергей </t>
  </si>
  <si>
    <t xml:space="preserve">Борисов Сергей </t>
  </si>
  <si>
    <t xml:space="preserve">Козьменко Андрей </t>
  </si>
  <si>
    <t xml:space="preserve">Урванцев Андрей </t>
  </si>
  <si>
    <t xml:space="preserve">Туленко Константин </t>
  </si>
  <si>
    <t xml:space="preserve">Резниченко Алексей </t>
  </si>
  <si>
    <t xml:space="preserve">Михалев Александр </t>
  </si>
  <si>
    <t xml:space="preserve">Желудков Андрей </t>
  </si>
  <si>
    <t xml:space="preserve">Стариннов Даниил </t>
  </si>
  <si>
    <t xml:space="preserve">Панин Юрий </t>
  </si>
  <si>
    <t xml:space="preserve">Савочкин Александр </t>
  </si>
  <si>
    <t xml:space="preserve">Варюха Эдуард </t>
  </si>
  <si>
    <t xml:space="preserve">Есенин Олег </t>
  </si>
  <si>
    <t xml:space="preserve">Кондрат Виталий </t>
  </si>
  <si>
    <t xml:space="preserve">Сидоренко Петр </t>
  </si>
  <si>
    <t xml:space="preserve">Соловьёв Дмитрий </t>
  </si>
  <si>
    <t xml:space="preserve">Опарин Олег </t>
  </si>
  <si>
    <t xml:space="preserve">Филатов Константин </t>
  </si>
  <si>
    <t xml:space="preserve">Жахпаров Акмал </t>
  </si>
  <si>
    <t xml:space="preserve">Калинин Алексей </t>
  </si>
  <si>
    <t xml:space="preserve">Ильин Сергей </t>
  </si>
  <si>
    <t xml:space="preserve">Кеушков Александр </t>
  </si>
  <si>
    <t xml:space="preserve">Гриневич Александр </t>
  </si>
  <si>
    <t xml:space="preserve">Немеровец Денис </t>
  </si>
  <si>
    <t xml:space="preserve">Старков Евгений </t>
  </si>
  <si>
    <t xml:space="preserve">Зданевич Ярослав </t>
  </si>
  <si>
    <t xml:space="preserve">Симаков Дмитрий </t>
  </si>
  <si>
    <t xml:space="preserve">Колеев Сергей </t>
  </si>
  <si>
    <t xml:space="preserve">Червонников Илья </t>
  </si>
  <si>
    <t xml:space="preserve">Бохонко Владимир </t>
  </si>
  <si>
    <t xml:space="preserve">Корченко Стас </t>
  </si>
  <si>
    <t xml:space="preserve">Диденко Анатолий </t>
  </si>
  <si>
    <t xml:space="preserve">Куренский Василий </t>
  </si>
  <si>
    <t xml:space="preserve">Линьков Алексей </t>
  </si>
  <si>
    <t xml:space="preserve">Нефедьев Станислав </t>
  </si>
  <si>
    <t xml:space="preserve">Нуичев Алексей </t>
  </si>
  <si>
    <t xml:space="preserve">Шашин Владимир </t>
  </si>
  <si>
    <t xml:space="preserve">Горяев Алексей </t>
  </si>
  <si>
    <t xml:space="preserve">Недовизий Егор </t>
  </si>
  <si>
    <t xml:space="preserve">Скитерский Игорь </t>
  </si>
  <si>
    <t xml:space="preserve">Катышев Илья </t>
  </si>
  <si>
    <t xml:space="preserve">Стариннов Александр </t>
  </si>
  <si>
    <t xml:space="preserve">Ефанов Евгений </t>
  </si>
  <si>
    <t xml:space="preserve">Шеко Дмитрий </t>
  </si>
  <si>
    <t xml:space="preserve">Вязьминов Степан </t>
  </si>
  <si>
    <t xml:space="preserve">Мищенко Матвей </t>
  </si>
  <si>
    <t xml:space="preserve">Остапенко Дмитрий </t>
  </si>
  <si>
    <t xml:space="preserve">Коноплич Михаил </t>
  </si>
  <si>
    <t xml:space="preserve">Шашина Лариса </t>
  </si>
  <si>
    <t xml:space="preserve">Яровой Михаил </t>
  </si>
  <si>
    <t xml:space="preserve">Патронов Дмитрий </t>
  </si>
  <si>
    <t xml:space="preserve">Гоглазин Иван </t>
  </si>
  <si>
    <t xml:space="preserve">Федоров Павел </t>
  </si>
  <si>
    <t xml:space="preserve">Чертков Михаил </t>
  </si>
  <si>
    <t xml:space="preserve">Ашлабан Семён </t>
  </si>
  <si>
    <t xml:space="preserve">Безверхий Вадим </t>
  </si>
  <si>
    <t xml:space="preserve">Внуков Евгений </t>
  </si>
  <si>
    <t xml:space="preserve">Пальмин Кирилл </t>
  </si>
  <si>
    <t xml:space="preserve">Журавлев Семен </t>
  </si>
  <si>
    <t xml:space="preserve">Маринкевич Александра </t>
  </si>
  <si>
    <t xml:space="preserve">Романчук Аркадий </t>
  </si>
  <si>
    <t xml:space="preserve">Рощин Борис </t>
  </si>
  <si>
    <t xml:space="preserve">Дрейцер Михаил </t>
  </si>
  <si>
    <t xml:space="preserve">Колеева Марина </t>
  </si>
  <si>
    <t xml:space="preserve">Риль Денис </t>
  </si>
  <si>
    <t xml:space="preserve">Астафьев Алексей </t>
  </si>
  <si>
    <t xml:space="preserve">Куликов Константин </t>
  </si>
  <si>
    <t xml:space="preserve">Лысенко Алексей </t>
  </si>
  <si>
    <t xml:space="preserve">Розанов Александр </t>
  </si>
  <si>
    <t xml:space="preserve">Дробот Светлана </t>
  </si>
  <si>
    <t xml:space="preserve">Жигирь Алексей </t>
  </si>
  <si>
    <t xml:space="preserve">Леонов Алексей </t>
  </si>
  <si>
    <t xml:space="preserve">Ковалев Даниил </t>
  </si>
  <si>
    <t xml:space="preserve">Тышкевич Дмитрий </t>
  </si>
  <si>
    <t xml:space="preserve">Гвоздев Роман </t>
  </si>
  <si>
    <t xml:space="preserve">Круглов Роман </t>
  </si>
  <si>
    <t xml:space="preserve">Калиновский Михайил </t>
  </si>
  <si>
    <t xml:space="preserve">Ширяев Павел </t>
  </si>
  <si>
    <t xml:space="preserve">Мальцев Кирилл </t>
  </si>
  <si>
    <t xml:space="preserve">Аксенов Илья </t>
  </si>
  <si>
    <t xml:space="preserve">Дьячков Дмитрий </t>
  </si>
  <si>
    <t xml:space="preserve">Федорец Алексей </t>
  </si>
  <si>
    <t xml:space="preserve">Латушкин Артем </t>
  </si>
  <si>
    <t xml:space="preserve">Беляев Денис </t>
  </si>
  <si>
    <t xml:space="preserve">Ковалёв Александр </t>
  </si>
  <si>
    <t xml:space="preserve">Майоров Владислав </t>
  </si>
  <si>
    <t xml:space="preserve">Чапланов Дмитрий </t>
  </si>
  <si>
    <t xml:space="preserve">Глазов Кирилл </t>
  </si>
  <si>
    <t xml:space="preserve">Колкунов Виталий </t>
  </si>
  <si>
    <t xml:space="preserve">Крупин Андрей </t>
  </si>
  <si>
    <t xml:space="preserve">Нурминский Дмитрий </t>
  </si>
  <si>
    <t xml:space="preserve">Саржан Александр </t>
  </si>
  <si>
    <t xml:space="preserve">Коробейников Павел </t>
  </si>
  <si>
    <t xml:space="preserve">Кулаков Вадим </t>
  </si>
  <si>
    <t xml:space="preserve">Крючков Александр </t>
  </si>
  <si>
    <t xml:space="preserve">Яцун Андрей </t>
  </si>
  <si>
    <t xml:space="preserve">Доброскок Константин </t>
  </si>
  <si>
    <t xml:space="preserve">Морозова Лариса </t>
  </si>
  <si>
    <t xml:space="preserve">Базыленко Алексей </t>
  </si>
  <si>
    <t xml:space="preserve">Гвоздев Денис </t>
  </si>
  <si>
    <t xml:space="preserve">Грудцын Евгений </t>
  </si>
  <si>
    <t xml:space="preserve">Макаров Александр </t>
  </si>
  <si>
    <t xml:space="preserve">Молчанов Алексей </t>
  </si>
  <si>
    <t xml:space="preserve">Вычужанин Дмитрий </t>
  </si>
  <si>
    <t xml:space="preserve">Глущенко Евгений </t>
  </si>
  <si>
    <t xml:space="preserve">Гук Константин </t>
  </si>
  <si>
    <t xml:space="preserve">Трушкин Никита </t>
  </si>
  <si>
    <t xml:space="preserve">Суходолов Олег </t>
  </si>
  <si>
    <t xml:space="preserve">Урбановский Михаил </t>
  </si>
  <si>
    <t xml:space="preserve">Крючков Дмитрий </t>
  </si>
  <si>
    <t xml:space="preserve">Мялкин Роман </t>
  </si>
  <si>
    <t xml:space="preserve">Стрюк Маргарита </t>
  </si>
  <si>
    <t xml:space="preserve">Кантемиров Илья </t>
  </si>
  <si>
    <t xml:space="preserve">Терехин Андрей </t>
  </si>
  <si>
    <t xml:space="preserve">Киричек Петр </t>
  </si>
  <si>
    <t xml:space="preserve">Никитин Дмитрий </t>
  </si>
  <si>
    <t xml:space="preserve">Холохоренко Алексей </t>
  </si>
  <si>
    <t xml:space="preserve">Леоненко Юрий </t>
  </si>
  <si>
    <t xml:space="preserve">Гмызин Матвей </t>
  </si>
  <si>
    <t xml:space="preserve">Пушкин Александр </t>
  </si>
  <si>
    <t xml:space="preserve">Митякин Денис </t>
  </si>
  <si>
    <t xml:space="preserve">Иванов Иван </t>
  </si>
  <si>
    <t xml:space="preserve">Олисов Игорь </t>
  </si>
  <si>
    <t xml:space="preserve">Макарова Алина </t>
  </si>
  <si>
    <t xml:space="preserve">Поляков Дмитрий </t>
  </si>
  <si>
    <t xml:space="preserve">Хлыст Николай </t>
  </si>
  <si>
    <t xml:space="preserve">Шепелев Владимир </t>
  </si>
  <si>
    <t xml:space="preserve">Кателла Алексей </t>
  </si>
  <si>
    <t xml:space="preserve">Федорец Дарья </t>
  </si>
  <si>
    <t xml:space="preserve">Гудков Константин </t>
  </si>
  <si>
    <t xml:space="preserve">Зарубин Даниил </t>
  </si>
  <si>
    <t xml:space="preserve">Украинец Алексей </t>
  </si>
  <si>
    <t xml:space="preserve">Фомин Александр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</si>
</sst>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3" fontId="0" fillId="0" borderId="0" xfId="0" applyNumberFormat="1"/>
    <xf numFmtId="0" fontId="16" fillId="0" borderId="0" xfId="0" applyFont="1"/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/>
    <xf numFmtId="3" fontId="16" fillId="0" borderId="10" xfId="0" applyNumberFormat="1" applyFont="1" applyBorder="1"/>
    <xf numFmtId="3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0" fillId="0" borderId="0" xfId="0" applyFont="1"/>
    <xf numFmtId="0" fontId="16" fillId="0" borderId="0" xfId="0" applyFont="1" applyBorder="1"/>
    <xf numFmtId="3" fontId="16" fillId="0" borderId="0" xfId="0" applyNumberFormat="1" applyFont="1" applyBorder="1"/>
    <xf numFmtId="0" fontId="14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vertical="center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vertical="center" wrapText="1" indent="1"/>
    </xf>
    <xf numFmtId="3" fontId="16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Font="1"/>
    <xf numFmtId="3" fontId="14" fillId="0" borderId="0" xfId="0" applyNumberFormat="1" applyFont="1" applyBorder="1"/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7" fontId="0" fillId="0" borderId="0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47" fontId="0" fillId="0" borderId="0" xfId="0" applyNumberFormat="1" applyFont="1" applyBorder="1" applyAlignment="1">
      <alignment vertical="center"/>
    </xf>
    <xf numFmtId="20" fontId="0" fillId="0" borderId="0" xfId="0" applyNumberFormat="1" applyFont="1" applyBorder="1" applyAlignment="1">
      <alignment vertical="center"/>
    </xf>
    <xf numFmtId="47" fontId="14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47" fontId="16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0" fontId="2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7" fontId="23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7" fontId="0" fillId="0" borderId="0" xfId="0" applyNumberFormat="1" applyFont="1" applyBorder="1" applyAlignment="1">
      <alignment horizontal="center"/>
    </xf>
    <xf numFmtId="47" fontId="14" fillId="0" borderId="0" xfId="0" applyNumberFormat="1" applyFont="1" applyBorder="1" applyAlignment="1">
      <alignment horizontal="center"/>
    </xf>
    <xf numFmtId="47" fontId="16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20" fontId="2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7" fontId="0" fillId="0" borderId="0" xfId="0" applyNumberFormat="1" applyBorder="1" applyAlignment="1">
      <alignment horizontal="center"/>
    </xf>
    <xf numFmtId="47" fontId="21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7" fontId="23" fillId="0" borderId="0" xfId="0" applyNumberFormat="1" applyFont="1" applyBorder="1" applyAlignment="1">
      <alignment vertical="center"/>
    </xf>
    <xf numFmtId="20" fontId="23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bottom" textRotation="0" wrapText="0" indent="0" justifyLastLine="0" shrinkToFit="0" readingOrder="0"/>
    </dxf>
    <dxf>
      <font>
        <i/>
      </font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font>
        <i/>
      </font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i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3" name="Таблица3" displayName="Таблица3" ref="A95:E201" totalsRowShown="0" dataDxfId="856">
  <tableColumns count="5">
    <tableColumn id="1" name="Место" dataDxfId="855"/>
    <tableColumn id="2" name="Борт" dataDxfId="854"/>
    <tableColumn id="3" name="Водитель" dataDxfId="853"/>
    <tableColumn id="4" name="Автомобиль" dataDxfId="852"/>
    <tableColumn id="5" name="Баллы" dataDxfId="8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3" name="Таблица13" displayName="Таблица13" ref="A38:K56" totalsRowShown="0" headerRowDxfId="786" dataDxfId="785">
  <tableColumns count="11">
    <tableColumn id="1" name="Место" dataDxfId="784"/>
    <tableColumn id="2" name="Борт" dataDxfId="783"/>
    <tableColumn id="3" name="Водитель" dataDxfId="782"/>
    <tableColumn id="4" name="Автомобиль" dataDxfId="781"/>
    <tableColumn id="5" name="Заезд 1" dataDxfId="780"/>
    <tableColumn id="6" name="Заезд 2" dataDxfId="779"/>
    <tableColumn id="7" name="Заезд 3" dataDxfId="778"/>
    <tableColumn id="8" name="Заезд 4" dataDxfId="777"/>
    <tableColumn id="9" name="Штраф" dataDxfId="776"/>
    <tableColumn id="10" name="Итог" dataDxfId="775"/>
    <tableColumn id="11" name="Баллы" dataDxfId="77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Таблица14" displayName="Таблица14" ref="A58:K69" totalsRowShown="0" headerRowDxfId="773" dataDxfId="772">
  <tableColumns count="11">
    <tableColumn id="1" name="Место" dataDxfId="771"/>
    <tableColumn id="2" name="Борт" dataDxfId="770"/>
    <tableColumn id="3" name="Водитель" dataDxfId="769"/>
    <tableColumn id="4" name="Автомобиль" dataDxfId="768"/>
    <tableColumn id="5" name="Заезд 1" dataDxfId="767"/>
    <tableColumn id="6" name="Заезд 2" dataDxfId="766"/>
    <tableColumn id="7" name="Заезд 3" dataDxfId="765"/>
    <tableColumn id="8" name="Заезд 4" dataDxfId="764"/>
    <tableColumn id="9" name="Штраф" dataDxfId="763"/>
    <tableColumn id="10" name="Итог" dataDxfId="762"/>
    <tableColumn id="11" name="Баллы" dataDxfId="76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Таблица15" displayName="Таблица15" ref="A71:K84" totalsRowShown="0" headerRowDxfId="760" dataDxfId="759">
  <tableColumns count="11">
    <tableColumn id="1" name="Место" dataDxfId="758"/>
    <tableColumn id="2" name="Борт" dataDxfId="757"/>
    <tableColumn id="3" name="Водитель" dataDxfId="756"/>
    <tableColumn id="4" name="Автомобиль" dataDxfId="755"/>
    <tableColumn id="5" name="Заезд 1" dataDxfId="754"/>
    <tableColumn id="6" name="Заезд 2" dataDxfId="753"/>
    <tableColumn id="7" name="Заезд 3" dataDxfId="752"/>
    <tableColumn id="8" name="Заезд 4" dataDxfId="751"/>
    <tableColumn id="9" name="Штраф" dataDxfId="750"/>
    <tableColumn id="10" name="Итог" dataDxfId="749"/>
    <tableColumn id="11" name="Баллы" dataDxfId="7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Таблица16" displayName="Таблица16" ref="A86:K101" totalsRowShown="0" headerRowDxfId="747">
  <tableColumns count="11">
    <tableColumn id="1" name="Место" dataDxfId="746"/>
    <tableColumn id="2" name="Борт" dataDxfId="745"/>
    <tableColumn id="3" name="Водитель" dataDxfId="744"/>
    <tableColumn id="4" name="Автомобиль" dataDxfId="743"/>
    <tableColumn id="5" name="Заезд 1" dataDxfId="742"/>
    <tableColumn id="6" name="Заезд 2" dataDxfId="741"/>
    <tableColumn id="7" name="Заезд 3" dataDxfId="740"/>
    <tableColumn id="8" name="Заезд 4" dataDxfId="739"/>
    <tableColumn id="9" name="Штраф" dataDxfId="738"/>
    <tableColumn id="10" name="Итог" dataDxfId="737"/>
    <tableColumn id="11" name="Баллы" dataDxfId="73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7" name="Таблица17" displayName="Таблица17" ref="A2:K77" totalsRowShown="0" headerRowDxfId="735" dataDxfId="734">
  <tableColumns count="11">
    <tableColumn id="1" name="Место" dataDxfId="733"/>
    <tableColumn id="2" name="Борт" dataDxfId="732"/>
    <tableColumn id="3" name="Водитель" dataDxfId="731"/>
    <tableColumn id="4" name="Автомобиль" dataDxfId="730"/>
    <tableColumn id="5" name="Заезд 1" dataDxfId="729"/>
    <tableColumn id="6" name="Заезд 2" dataDxfId="728"/>
    <tableColumn id="7" name="Заезд 3" dataDxfId="727"/>
    <tableColumn id="8" name="Заезд 4" dataDxfId="726"/>
    <tableColumn id="9" name="Штраф" dataDxfId="725"/>
    <tableColumn id="10" name="Итог" dataDxfId="724"/>
    <tableColumn id="11" name="Баллы" dataDxfId="72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Таблица10" displayName="Таблица10" ref="A3:K12" totalsRowShown="0" headerRowDxfId="722" dataDxfId="721">
  <tableColumns count="11">
    <tableColumn id="1" name="Место" dataDxfId="720"/>
    <tableColumn id="2" name="Борт" dataDxfId="719"/>
    <tableColumn id="3" name="Водитель" dataDxfId="718"/>
    <tableColumn id="4" name="Автомобиль" dataDxfId="717"/>
    <tableColumn id="5" name="Заезд 1" dataDxfId="716"/>
    <tableColumn id="6" name="Заезд 2" dataDxfId="715"/>
    <tableColumn id="7" name="Заезд 3" dataDxfId="714"/>
    <tableColumn id="8" name="Заезд 4" dataDxfId="713"/>
    <tableColumn id="9" name="Штраф" dataDxfId="712"/>
    <tableColumn id="10" name="Итог" dataDxfId="711"/>
    <tableColumn id="11" name="Баллы" dataDxfId="71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Таблица18" displayName="Таблица18" ref="A14:K39" totalsRowShown="0" headerRowDxfId="709" dataDxfId="708">
  <tableColumns count="11">
    <tableColumn id="1" name="Место" dataDxfId="707"/>
    <tableColumn id="2" name="Борт" dataDxfId="706"/>
    <tableColumn id="3" name="Водитель" dataDxfId="705"/>
    <tableColumn id="4" name="Автомобиль" dataDxfId="704"/>
    <tableColumn id="5" name="Заезд 1" dataDxfId="703"/>
    <tableColumn id="6" name="Заезд 2" dataDxfId="702"/>
    <tableColumn id="7" name="Заезд 3" dataDxfId="701"/>
    <tableColumn id="8" name="Заезд 4" dataDxfId="700"/>
    <tableColumn id="9" name="Штраф" dataDxfId="699"/>
    <tableColumn id="10" name="Итог" dataDxfId="698"/>
    <tableColumn id="11" name="Баллы" dataDxfId="69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9" name="Таблица19" displayName="Таблица19" ref="A41:K58" totalsRowShown="0" headerRowDxfId="696" dataDxfId="695">
  <tableColumns count="11">
    <tableColumn id="1" name="Место" dataDxfId="694"/>
    <tableColumn id="2" name="Борт" dataDxfId="693"/>
    <tableColumn id="3" name="Водитель" dataDxfId="692"/>
    <tableColumn id="4" name="Автомобиль" dataDxfId="691"/>
    <tableColumn id="5" name="Заезд 1" dataDxfId="690"/>
    <tableColumn id="6" name="Заезд 2" dataDxfId="689"/>
    <tableColumn id="7" name="Заезд 3" dataDxfId="688"/>
    <tableColumn id="8" name="Заезд 4" dataDxfId="687"/>
    <tableColumn id="9" name="Штраф" dataDxfId="686"/>
    <tableColumn id="10" name="Итог" dataDxfId="685"/>
    <tableColumn id="11" name="Баллы" dataDxfId="68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0" name="Таблица20" displayName="Таблица20" ref="A60:K70" totalsRowShown="0" headerRowDxfId="683" dataDxfId="682">
  <tableColumns count="11">
    <tableColumn id="1" name="Место" dataDxfId="681"/>
    <tableColumn id="2" name="Борт" dataDxfId="680"/>
    <tableColumn id="3" name="Водитель" dataDxfId="679"/>
    <tableColumn id="4" name="Автомобиль" dataDxfId="678"/>
    <tableColumn id="5" name="Заезд 1" dataDxfId="677"/>
    <tableColumn id="6" name="Заезд 2" dataDxfId="676"/>
    <tableColumn id="7" name="Заезд 3" dataDxfId="675"/>
    <tableColumn id="8" name="Заезд 4" dataDxfId="674"/>
    <tableColumn id="9" name="Штраф" dataDxfId="673"/>
    <tableColumn id="10" name="Итог" dataDxfId="672"/>
    <tableColumn id="11" name="Баллы" dataDxfId="67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1" name="Таблица21" displayName="Таблица21" ref="A72:K87" totalsRowShown="0" headerRowDxfId="670" dataDxfId="669">
  <tableColumns count="11">
    <tableColumn id="1" name="Место" dataDxfId="668"/>
    <tableColumn id="2" name="Борт" dataDxfId="667"/>
    <tableColumn id="3" name="Водитель" dataDxfId="666"/>
    <tableColumn id="4" name="Автомобиль" dataDxfId="665"/>
    <tableColumn id="5" name="Заезд 1" dataDxfId="664"/>
    <tableColumn id="6" name="Заезд 2" dataDxfId="663"/>
    <tableColumn id="7" name="Заезд 3" dataDxfId="662"/>
    <tableColumn id="8" name="Заезд 4" dataDxfId="661"/>
    <tableColumn id="9" name="Штраф" dataDxfId="660"/>
    <tableColumn id="10" name="Итог" dataDxfId="659"/>
    <tableColumn id="11" name="Баллы" dataDxfId="65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3:E93" totalsRowShown="0" dataDxfId="850">
  <tableColumns count="5">
    <tableColumn id="1" name="Место" dataDxfId="849"/>
    <tableColumn id="2" name="Борт" dataDxfId="848"/>
    <tableColumn id="3" name="Водитель" dataDxfId="847"/>
    <tableColumn id="4" name="Автомобиль" dataDxfId="846"/>
    <tableColumn id="5" name="Баллы" dataDxfId="84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2" name="Таблица22" displayName="Таблица22" ref="A89:K108" totalsRowShown="0" headerRowDxfId="657" dataDxfId="656">
  <tableColumns count="11">
    <tableColumn id="1" name="Место" dataDxfId="655"/>
    <tableColumn id="2" name="Борт" dataDxfId="654"/>
    <tableColumn id="3" name="Водитель" dataDxfId="653"/>
    <tableColumn id="4" name="Автомобиль" dataDxfId="652"/>
    <tableColumn id="5" name="Заезд 1" dataDxfId="651"/>
    <tableColumn id="6" name="Заезд 2" dataDxfId="650"/>
    <tableColumn id="7" name="Заезд 3" dataDxfId="649"/>
    <tableColumn id="8" name="Заезд 4" dataDxfId="648"/>
    <tableColumn id="9" name="Штраф" dataDxfId="647"/>
    <tableColumn id="10" name="Итог" dataDxfId="646"/>
    <tableColumn id="11" name="Баллы" dataDxfId="64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3" name="Таблица23" displayName="Таблица23" ref="A2:K83" totalsRowShown="0" headerRowDxfId="644" dataDxfId="643">
  <tableColumns count="11">
    <tableColumn id="1" name="Место" dataDxfId="642"/>
    <tableColumn id="2" name="Борт" dataDxfId="641"/>
    <tableColumn id="3" name="Водитель" dataDxfId="640"/>
    <tableColumn id="4" name="Автомобиль" dataDxfId="639"/>
    <tableColumn id="5" name="Заезд 1" dataDxfId="638"/>
    <tableColumn id="6" name="Заезд 2" dataDxfId="637"/>
    <tableColumn id="7" name="Заезд 3" dataDxfId="636"/>
    <tableColumn id="8" name="Заезд 4" dataDxfId="635"/>
    <tableColumn id="9" name="Штраф" dataDxfId="634"/>
    <tableColumn id="10" name="Итог" dataDxfId="633"/>
    <tableColumn id="11" name="Баллы" dataDxfId="63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" name="Таблица2" displayName="Таблица2" ref="A3:K13" totalsRowShown="0" headerRowDxfId="631">
  <tableColumns count="11">
    <tableColumn id="1" name="Место" dataDxfId="630"/>
    <tableColumn id="2" name="Борт" dataDxfId="629"/>
    <tableColumn id="3" name="Водитель" dataDxfId="628"/>
    <tableColumn id="4" name="Автомобиль" dataDxfId="627"/>
    <tableColumn id="5" name="Заезд 1" dataDxfId="626"/>
    <tableColumn id="6" name="Заезд 2" dataDxfId="625"/>
    <tableColumn id="7" name="Заезд 3" dataDxfId="624"/>
    <tableColumn id="8" name="Заезд 4" dataDxfId="623"/>
    <tableColumn id="9" name="Штраф" dataDxfId="622"/>
    <tableColumn id="10" name="Итог" dataDxfId="621"/>
    <tableColumn id="11" name="Баллы" dataDxfId="62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4" name="Таблица24" displayName="Таблица24" ref="A15:K35" totalsRowShown="0" headerRowDxfId="619">
  <tableColumns count="11">
    <tableColumn id="1" name="Место" dataDxfId="618"/>
    <tableColumn id="2" name="Борт" dataDxfId="617"/>
    <tableColumn id="3" name="Водитель" dataDxfId="616"/>
    <tableColumn id="4" name="Автомобиль" dataDxfId="615"/>
    <tableColumn id="5" name="Заезд 1" dataDxfId="614"/>
    <tableColumn id="6" name="Заезд 2" dataDxfId="613"/>
    <tableColumn id="7" name="Заезд 3" dataDxfId="612"/>
    <tableColumn id="8" name="Заезд 4" dataDxfId="611"/>
    <tableColumn id="9" name="Штраф" dataDxfId="610"/>
    <tableColumn id="10" name="Итог" dataDxfId="609"/>
    <tableColumn id="11" name="Баллы" dataDxfId="608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5" name="Таблица25" displayName="Таблица25" ref="A37:K61" totalsRowShown="0" headerRowDxfId="607">
  <tableColumns count="11">
    <tableColumn id="1" name="Место" dataDxfId="606"/>
    <tableColumn id="2" name="Борт" dataDxfId="605"/>
    <tableColumn id="3" name="Водитель" dataDxfId="604"/>
    <tableColumn id="4" name="Автомобиль" dataDxfId="603"/>
    <tableColumn id="5" name="Заезд 1" dataDxfId="602"/>
    <tableColumn id="6" name="Заезд 2" dataDxfId="601"/>
    <tableColumn id="7" name="Заезд 3" dataDxfId="600"/>
    <tableColumn id="8" name="Заезд 4" dataDxfId="599"/>
    <tableColumn id="9" name="Штраф" dataDxfId="598"/>
    <tableColumn id="10" name="Итог" dataDxfId="597"/>
    <tableColumn id="11" name="Баллы" dataDxfId="596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6" name="Таблица26" displayName="Таблица26" ref="A63:K74" totalsRowShown="0" headerRowDxfId="595">
  <tableColumns count="11">
    <tableColumn id="1" name="Место" dataDxfId="594"/>
    <tableColumn id="2" name="Борт" dataDxfId="593"/>
    <tableColumn id="3" name="Водитель" dataDxfId="592"/>
    <tableColumn id="4" name="Автомобиль" dataDxfId="591"/>
    <tableColumn id="5" name="Заезд 1" dataDxfId="590"/>
    <tableColumn id="6" name="Заезд 2" dataDxfId="589"/>
    <tableColumn id="7" name="Заезд 3" dataDxfId="588"/>
    <tableColumn id="8" name="Заезд 4" dataDxfId="587"/>
    <tableColumn id="9" name="Штраф" dataDxfId="586"/>
    <tableColumn id="10" name="Итог" dataDxfId="585"/>
    <tableColumn id="11" name="Баллы" dataDxfId="58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7" name="Таблица27" displayName="Таблица27" ref="A76:K90" totalsRowShown="0" headerRowDxfId="583">
  <tableColumns count="11">
    <tableColumn id="1" name="Место" dataDxfId="582"/>
    <tableColumn id="2" name="Борт" dataDxfId="581"/>
    <tableColumn id="3" name="Водитель" dataDxfId="580"/>
    <tableColumn id="4" name="Автомобиль" dataDxfId="579"/>
    <tableColumn id="5" name="Заезд 1" dataDxfId="578"/>
    <tableColumn id="6" name="Заезд 2" dataDxfId="577"/>
    <tableColumn id="7" name="Заезд 3" dataDxfId="576"/>
    <tableColumn id="8" name="Заезд 4" dataDxfId="575"/>
    <tableColumn id="9" name="Штраф" dataDxfId="574"/>
    <tableColumn id="10" name="Итог" dataDxfId="573"/>
    <tableColumn id="11" name="Баллы" dataDxfId="57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8" name="Таблица28" displayName="Таблица28" ref="A92:K110" totalsRowShown="0" headerRowDxfId="571">
  <tableColumns count="11">
    <tableColumn id="1" name="Место" dataDxfId="570"/>
    <tableColumn id="2" name="Борт" dataDxfId="569"/>
    <tableColumn id="3" name="Водитель" dataDxfId="568"/>
    <tableColumn id="4" name="Автомобиль" dataDxfId="567"/>
    <tableColumn id="5" name="Заезд 1" dataDxfId="566"/>
    <tableColumn id="6" name="Заезд 2" dataDxfId="565"/>
    <tableColumn id="7" name="Заезд 3" dataDxfId="564"/>
    <tableColumn id="8" name="Заезд 4" dataDxfId="563"/>
    <tableColumn id="9" name="Штраф" dataDxfId="562"/>
    <tableColumn id="10" name="Итог" dataDxfId="561"/>
    <tableColumn id="11" name="Баллы" dataDxfId="560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9" name="Таблица29" displayName="Таблица29" ref="A2:K87" totalsRowShown="0" headerRowDxfId="559" dataDxfId="558">
  <tableColumns count="11">
    <tableColumn id="1" name="Место" dataDxfId="557"/>
    <tableColumn id="2" name="Борт" dataDxfId="556"/>
    <tableColumn id="3" name="Водитель" dataDxfId="555"/>
    <tableColumn id="4" name="Автомобиль" dataDxfId="554"/>
    <tableColumn id="5" name="Заезд 1" dataDxfId="553"/>
    <tableColumn id="6" name="Заезд 2" dataDxfId="552"/>
    <tableColumn id="7" name="Заезд 3" dataDxfId="551"/>
    <tableColumn id="8" name="Заезд 4" dataDxfId="550"/>
    <tableColumn id="9" name="Штраф" dataDxfId="549"/>
    <tableColumn id="10" name="Итог" dataDxfId="548"/>
    <tableColumn id="11" name="Баллы" dataDxfId="547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0" name="Таблица30" displayName="Таблица30" ref="A3:K14" totalsRowShown="0" headerRowDxfId="546" dataDxfId="545">
  <tableColumns count="11">
    <tableColumn id="1" name="Место" dataDxfId="544"/>
    <tableColumn id="2" name="Борт" dataDxfId="543"/>
    <tableColumn id="3" name="Водитель" dataDxfId="542"/>
    <tableColumn id="4" name="Автомобиль" dataDxfId="541"/>
    <tableColumn id="5" name="Заезд 1" dataDxfId="540"/>
    <tableColumn id="6" name="Заезд 2" dataDxfId="539"/>
    <tableColumn id="7" name="Заезд 3" dataDxfId="538"/>
    <tableColumn id="8" name="Заезд 4" dataDxfId="537"/>
    <tableColumn id="9" name="Штраф" dataDxfId="536"/>
    <tableColumn id="10" name="Итог" dataDxfId="535"/>
    <tableColumn id="11" name="Баллы" dataDxfId="5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203:E309" totalsRowShown="0" headerRowDxfId="844" dataDxfId="843">
  <tableColumns count="5">
    <tableColumn id="1" name="Место" dataDxfId="842"/>
    <tableColumn id="2" name="Борт" dataDxfId="841"/>
    <tableColumn id="3" name="Водитель" dataDxfId="840"/>
    <tableColumn id="4" name="Автомобиль" dataDxfId="839"/>
    <tableColumn id="5" name="Баллы" dataDxfId="838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1" name="Таблица31" displayName="Таблица31" ref="A16:K38" totalsRowShown="0" headerRowDxfId="533" dataDxfId="532">
  <tableColumns count="11">
    <tableColumn id="1" name="Место" dataDxfId="531"/>
    <tableColumn id="2" name="Борт" dataDxfId="530"/>
    <tableColumn id="3" name="Водитель" dataDxfId="529"/>
    <tableColumn id="4" name="Автомобиль" dataDxfId="528"/>
    <tableColumn id="5" name="Заезд 1" dataDxfId="527"/>
    <tableColumn id="6" name="Заезд 2" dataDxfId="526"/>
    <tableColumn id="7" name="Заезд 3" dataDxfId="525"/>
    <tableColumn id="8" name="Заезд 4" dataDxfId="524"/>
    <tableColumn id="9" name="Штраф" dataDxfId="523"/>
    <tableColumn id="10" name="Итог" dataDxfId="522"/>
    <tableColumn id="11" name="Баллы" dataDxfId="521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2" name="Таблица32" displayName="Таблица32" ref="A40:K59" totalsRowShown="0" headerRowDxfId="520" dataDxfId="519">
  <tableColumns count="11">
    <tableColumn id="1" name="Место" dataDxfId="518"/>
    <tableColumn id="2" name="Борт" dataDxfId="517"/>
    <tableColumn id="3" name="Водитель" dataDxfId="516"/>
    <tableColumn id="4" name="Автомобиль" dataDxfId="515"/>
    <tableColumn id="5" name="Заезд 1" dataDxfId="514"/>
    <tableColumn id="6" name="Заезд 2" dataDxfId="513"/>
    <tableColumn id="7" name="Заезд 3" dataDxfId="512"/>
    <tableColumn id="8" name="Заезд 4" dataDxfId="511"/>
    <tableColumn id="9" name="Штраф" dataDxfId="510"/>
    <tableColumn id="10" name="Итог" dataDxfId="509"/>
    <tableColumn id="11" name="Баллы" dataDxfId="508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3" name="Таблица33" displayName="Таблица33" ref="A61:K75" totalsRowShown="0" headerRowDxfId="507" dataDxfId="506">
  <tableColumns count="11">
    <tableColumn id="1" name="Место" dataDxfId="505"/>
    <tableColumn id="2" name="Борт" dataDxfId="504"/>
    <tableColumn id="3" name="Водитель" dataDxfId="503"/>
    <tableColumn id="4" name="Автомобиль" dataDxfId="502"/>
    <tableColumn id="5" name="Заезд 1" dataDxfId="501"/>
    <tableColumn id="6" name="Заезд 2" dataDxfId="500"/>
    <tableColumn id="7" name="Заезд 3" dataDxfId="499"/>
    <tableColumn id="8" name="Заезд 4" dataDxfId="498"/>
    <tableColumn id="9" name="Штраф" dataDxfId="497"/>
    <tableColumn id="10" name="Итог" dataDxfId="496"/>
    <tableColumn id="11" name="Баллы" dataDxfId="495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4" name="Таблица34" displayName="Таблица34" ref="A77:K94" totalsRowShown="0" headerRowDxfId="494" dataDxfId="493">
  <tableColumns count="11">
    <tableColumn id="1" name="Место" dataDxfId="492"/>
    <tableColumn id="2" name="Борт" dataDxfId="491"/>
    <tableColumn id="3" name="Водитель" dataDxfId="490"/>
    <tableColumn id="4" name="Автомобиль" dataDxfId="489"/>
    <tableColumn id="5" name="Заезд 1" dataDxfId="488"/>
    <tableColumn id="6" name="Заезд 2" dataDxfId="487"/>
    <tableColumn id="7" name="Заезд 3" dataDxfId="486"/>
    <tableColumn id="8" name="Заезд 4" dataDxfId="485"/>
    <tableColumn id="9" name="Штраф" dataDxfId="484"/>
    <tableColumn id="10" name="Итог" dataDxfId="483"/>
    <tableColumn id="11" name="Баллы" dataDxfId="482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5" name="Таблица35" displayName="Таблица35" ref="A96:K120" totalsRowShown="0" headerRowDxfId="481" dataDxfId="480">
  <tableColumns count="11">
    <tableColumn id="1" name="Место" dataDxfId="479"/>
    <tableColumn id="2" name="Борт" dataDxfId="478"/>
    <tableColumn id="3" name="Водитель" dataDxfId="477"/>
    <tableColumn id="4" name="Автомобиль" dataDxfId="476"/>
    <tableColumn id="5" name="Заезд 1" dataDxfId="475"/>
    <tableColumn id="6" name="Заезд 2" dataDxfId="474"/>
    <tableColumn id="7" name="Заезд 3" dataDxfId="473"/>
    <tableColumn id="8" name="Заезд 4" dataDxfId="472"/>
    <tableColumn id="9" name="Штраф" dataDxfId="471"/>
    <tableColumn id="10" name="Итог" dataDxfId="470"/>
    <tableColumn id="11" name="Баллы" dataDxfId="469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6" name="Таблица36" displayName="Таблица36" ref="A2:K87" totalsRowShown="0" headerRowDxfId="468" dataDxfId="467">
  <tableColumns count="11">
    <tableColumn id="1" name="Место" dataDxfId="466"/>
    <tableColumn id="2" name="Борт" dataDxfId="465"/>
    <tableColumn id="3" name="Водитель" dataDxfId="464"/>
    <tableColumn id="4" name="Автомобиль" dataDxfId="463"/>
    <tableColumn id="5" name="Заезд 1" dataDxfId="462"/>
    <tableColumn id="6" name="Заезд 2" dataDxfId="461"/>
    <tableColumn id="7" name="Заезд 3" dataDxfId="460"/>
    <tableColumn id="8" name="Заезд 4" dataDxfId="459"/>
    <tableColumn id="9" name="Штраф" dataDxfId="458"/>
    <tableColumn id="10" name="Итог" dataDxfId="457"/>
    <tableColumn id="11" name="Баллы" dataDxfId="456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7" name="Таблица37" displayName="Таблица37" ref="A3:K12" totalsRowShown="0" headerRowDxfId="455" dataDxfId="454">
  <tableColumns count="11">
    <tableColumn id="1" name="Место" dataDxfId="453"/>
    <tableColumn id="2" name="Борт" dataDxfId="452"/>
    <tableColumn id="3" name="Водитель" dataDxfId="451"/>
    <tableColumn id="4" name="Автомобиль" dataDxfId="450"/>
    <tableColumn id="5" name="Заезд 1" dataDxfId="449"/>
    <tableColumn id="6" name="Заезд 2" dataDxfId="448"/>
    <tableColumn id="7" name="Заезд 3" dataDxfId="447"/>
    <tableColumn id="8" name="Заезд 4" dataDxfId="446"/>
    <tableColumn id="9" name="Штраф" dataDxfId="445"/>
    <tableColumn id="10" name="Итог" dataDxfId="444"/>
    <tableColumn id="11" name="Баллы" dataDxfId="443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8" name="Таблица38" displayName="Таблица38" ref="A14:K30" totalsRowShown="0" headerRowDxfId="442">
  <tableColumns count="11">
    <tableColumn id="1" name="Место" dataDxfId="441"/>
    <tableColumn id="2" name="Борт" dataDxfId="440"/>
    <tableColumn id="3" name="Водитель" dataDxfId="439"/>
    <tableColumn id="4" name="Автомобиль" dataDxfId="438"/>
    <tableColumn id="5" name="Заезд 1" dataDxfId="437"/>
    <tableColumn id="6" name="Заезд 2" dataDxfId="436"/>
    <tableColumn id="7" name="Заезд 3" dataDxfId="435"/>
    <tableColumn id="8" name="Заезд 4" dataDxfId="434"/>
    <tableColumn id="9" name="Штраф" dataDxfId="433"/>
    <tableColumn id="10" name="Итог" dataDxfId="432"/>
    <tableColumn id="11" name="Баллы" dataDxfId="431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40" name="Таблица40" displayName="Таблица40" ref="A32:K49" totalsRowShown="0" headerRowDxfId="430" dataDxfId="429">
  <tableColumns count="11">
    <tableColumn id="1" name="Место" dataDxfId="428"/>
    <tableColumn id="2" name="Борт" dataDxfId="427"/>
    <tableColumn id="3" name="Водитель" dataDxfId="426"/>
    <tableColumn id="4" name="Автомобиль" dataDxfId="425"/>
    <tableColumn id="5" name="Заезд 1" dataDxfId="424"/>
    <tableColumn id="6" name="Заезд 2" dataDxfId="423"/>
    <tableColumn id="7" name="Заезд 3" dataDxfId="422"/>
    <tableColumn id="8" name="Заезд 4" dataDxfId="421"/>
    <tableColumn id="9" name="Штраф" dataDxfId="420"/>
    <tableColumn id="10" name="Итог" dataDxfId="419"/>
    <tableColumn id="11" name="Баллы" dataDxfId="418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1" name="Таблица41" displayName="Таблица41" ref="A51:K61" totalsRowShown="0" headerRowDxfId="417" dataDxfId="416">
  <tableColumns count="11">
    <tableColumn id="1" name="Место" dataDxfId="415"/>
    <tableColumn id="2" name="Борт" dataDxfId="414"/>
    <tableColumn id="3" name="Водитель" dataDxfId="413"/>
    <tableColumn id="4" name="Автомобиль" dataDxfId="412"/>
    <tableColumn id="5" name="Заезд 1" dataDxfId="411"/>
    <tableColumn id="6" name="Заезд 2" dataDxfId="410"/>
    <tableColumn id="7" name="Заезд 3" dataDxfId="409"/>
    <tableColumn id="8" name="Заезд 4" dataDxfId="408"/>
    <tableColumn id="9" name="Штраф" dataDxfId="407"/>
    <tableColumn id="10" name="Итог" dataDxfId="406"/>
    <tableColumn id="11" name="Баллы" dataDxfId="40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A311:E407" totalsRowShown="0" dataDxfId="837">
  <tableColumns count="5">
    <tableColumn id="1" name="Место" dataDxfId="836"/>
    <tableColumn id="2" name="Борт" dataDxfId="835"/>
    <tableColumn id="3" name="Водитель" dataDxfId="834"/>
    <tableColumn id="4" name="Автомобиль" dataDxfId="833"/>
    <tableColumn id="5" name="Баллы" dataDxfId="83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2" name="Таблица42" displayName="Таблица42" ref="A63:K73" totalsRowShown="0" headerRowDxfId="404" dataDxfId="403">
  <tableColumns count="11">
    <tableColumn id="1" name="Место" dataDxfId="402"/>
    <tableColumn id="2" name="Борт" dataDxfId="401"/>
    <tableColumn id="3" name="Водитель" dataDxfId="400"/>
    <tableColumn id="4" name="Автомобиль" dataDxfId="399"/>
    <tableColumn id="5" name="Заезд 1" dataDxfId="398"/>
    <tableColumn id="6" name="Заезд 2" dataDxfId="397"/>
    <tableColumn id="7" name="Заезд 3" dataDxfId="396"/>
    <tableColumn id="8" name="Заезд 4" dataDxfId="395"/>
    <tableColumn id="9" name="Штраф" dataDxfId="394"/>
    <tableColumn id="10" name="Итог" dataDxfId="393"/>
    <tableColumn id="11" name="Баллы" dataDxfId="392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3" name="Таблица43" displayName="Таблица43" ref="A75:K91" totalsRowShown="0" headerRowDxfId="391">
  <tableColumns count="11">
    <tableColumn id="1" name="Место" dataDxfId="390"/>
    <tableColumn id="2" name="Борт" dataDxfId="389"/>
    <tableColumn id="3" name="Водитель" dataDxfId="388"/>
    <tableColumn id="4" name="Автомобиль" dataDxfId="387"/>
    <tableColumn id="5" name="Заезд 1" dataDxfId="386"/>
    <tableColumn id="6" name="Заезд 2" dataDxfId="385"/>
    <tableColumn id="7" name="Заезд 3" dataDxfId="384"/>
    <tableColumn id="8" name="Заезд 4" dataDxfId="383"/>
    <tableColumn id="9" name="Штраф" dataDxfId="382"/>
    <tableColumn id="10" name="Итог" dataDxfId="381"/>
    <tableColumn id="11" name="Баллы" dataDxfId="380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4" name="Таблица44" displayName="Таблица44" ref="A2:K67" totalsRowShown="0" headerRowDxfId="379" dataDxfId="378">
  <tableColumns count="11">
    <tableColumn id="1" name="Место" dataDxfId="377"/>
    <tableColumn id="2" name="Борт" dataDxfId="376"/>
    <tableColumn id="3" name="Водитель" dataDxfId="375"/>
    <tableColumn id="4" name="Автомобиль" dataDxfId="374"/>
    <tableColumn id="5" name="Заезд 1" dataDxfId="373"/>
    <tableColumn id="6" name="Заезд 2" dataDxfId="372"/>
    <tableColumn id="7" name="Заезд 3" dataDxfId="371"/>
    <tableColumn id="8" name="Заезд 4" dataDxfId="370"/>
    <tableColumn id="9" name="Штраф" dataDxfId="369"/>
    <tableColumn id="10" name="Итог" dataDxfId="368"/>
    <tableColumn id="11" name="Баллы" dataDxfId="367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6" name="Таблица46" displayName="Таблица46" ref="A3:Q9" totalsRowShown="0" headerRowDxfId="366" dataDxfId="365">
  <tableColumns count="17">
    <tableColumn id="1" name="Место" dataDxfId="364"/>
    <tableColumn id="2" name="Борт" dataDxfId="363"/>
    <tableColumn id="3" name="Водитель" dataDxfId="362"/>
    <tableColumn id="4" name="Штурман" dataDxfId="361"/>
    <tableColumn id="5" name="Город" dataDxfId="360"/>
    <tableColumn id="6" name="Автомобиль" dataDxfId="359"/>
    <tableColumn id="7" name="Заезд 1" dataDxfId="358"/>
    <tableColumn id="8" name="Заезд 2" dataDxfId="357"/>
    <tableColumn id="9" name="Заезд 3" dataDxfId="356"/>
    <tableColumn id="10" name="Заезд 4" dataDxfId="355"/>
    <tableColumn id="11" name="Заезд 5" dataDxfId="354"/>
    <tableColumn id="12" name="Заезд 6" dataDxfId="353"/>
    <tableColumn id="13" name="Заезд 7" dataDxfId="352"/>
    <tableColumn id="14" name="Заезд 8" dataDxfId="351"/>
    <tableColumn id="15" name="Штраф" dataDxfId="350"/>
    <tableColumn id="16" name="Итог" dataDxfId="349"/>
    <tableColumn id="17" name="Баллы" dataDxfId="348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7" name="Таблица47" displayName="Таблица47" ref="A11:Q23" totalsRowShown="0" headerRowDxfId="347" dataDxfId="346">
  <tableColumns count="17">
    <tableColumn id="1" name="Место" dataDxfId="345"/>
    <tableColumn id="2" name="Борт" dataDxfId="344"/>
    <tableColumn id="3" name="Водитель" dataDxfId="343"/>
    <tableColumn id="4" name="Штурман" dataDxfId="342"/>
    <tableColumn id="5" name="Город" dataDxfId="341"/>
    <tableColumn id="6" name="Автомобиль" dataDxfId="340"/>
    <tableColumn id="7" name="Заезд 1" dataDxfId="339"/>
    <tableColumn id="8" name="Заезд 2" dataDxfId="338"/>
    <tableColumn id="9" name="Заезд 3" dataDxfId="337"/>
    <tableColumn id="10" name="Заезд 4" dataDxfId="336"/>
    <tableColumn id="11" name="Заезд 5" dataDxfId="335"/>
    <tableColumn id="12" name="Заезд 6" dataDxfId="334"/>
    <tableColumn id="13" name="Заезд 7" dataDxfId="333"/>
    <tableColumn id="14" name="Заезд 8" dataDxfId="332"/>
    <tableColumn id="15" name="Штраф" dataDxfId="331"/>
    <tableColumn id="16" name="Итог" dataDxfId="330"/>
    <tableColumn id="17" name="Баллы" dataDxfId="329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8" name="Таблица48" displayName="Таблица48" ref="A25:Q46" totalsRowShown="0" headerRowDxfId="328" dataDxfId="327">
  <tableColumns count="17">
    <tableColumn id="1" name="Место" dataDxfId="326"/>
    <tableColumn id="2" name="Борт" dataDxfId="325"/>
    <tableColumn id="3" name="Водитель" dataDxfId="324"/>
    <tableColumn id="4" name="Штурман" dataDxfId="323"/>
    <tableColumn id="5" name="Город" dataDxfId="322"/>
    <tableColumn id="6" name="Автомобиль" dataDxfId="321"/>
    <tableColumn id="7" name="Заезд 1" dataDxfId="320"/>
    <tableColumn id="8" name="Заезд 2" dataDxfId="319"/>
    <tableColumn id="9" name="Заезд 3" dataDxfId="318"/>
    <tableColumn id="10" name="Заезд 4" dataDxfId="317"/>
    <tableColumn id="11" name="Заезд 5" dataDxfId="316"/>
    <tableColumn id="12" name="Заезд 6" dataDxfId="315"/>
    <tableColumn id="13" name="Заезд 7" dataDxfId="314"/>
    <tableColumn id="14" name="Заезд 8" dataDxfId="313"/>
    <tableColumn id="15" name="Штраф" dataDxfId="312"/>
    <tableColumn id="16" name="Итог" dataDxfId="311"/>
    <tableColumn id="17" name="Баллы" dataDxfId="310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9" name="Таблица49" displayName="Таблица49" ref="A48:Q56" totalsRowShown="0" headerRowDxfId="309" dataDxfId="308">
  <tableColumns count="17">
    <tableColumn id="1" name="Место" dataDxfId="307"/>
    <tableColumn id="2" name="Борт" dataDxfId="306"/>
    <tableColumn id="3" name="Водитель" dataDxfId="305"/>
    <tableColumn id="4" name="Штурман" dataDxfId="304"/>
    <tableColumn id="5" name="Город" dataDxfId="303"/>
    <tableColumn id="6" name="Автомобиль" dataDxfId="302"/>
    <tableColumn id="7" name="Заезд 1" dataDxfId="301"/>
    <tableColumn id="8" name="Заезд 2" dataDxfId="300"/>
    <tableColumn id="9" name="Заезд 3" dataDxfId="299"/>
    <tableColumn id="10" name="Заезд 4" dataDxfId="298"/>
    <tableColumn id="11" name="Заезд 5" dataDxfId="297"/>
    <tableColumn id="12" name="Заезд 6" dataDxfId="296"/>
    <tableColumn id="13" name="Заезд 7" dataDxfId="295"/>
    <tableColumn id="14" name="Заезд 8" dataDxfId="294"/>
    <tableColumn id="15" name="Штраф" dataDxfId="293"/>
    <tableColumn id="16" name="Итог" dataDxfId="292"/>
    <tableColumn id="17" name="Баллы" dataDxfId="291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50" name="Таблица50" displayName="Таблица50" ref="A58:Q66" totalsRowShown="0" headerRowDxfId="290" dataDxfId="289">
  <tableColumns count="17">
    <tableColumn id="1" name="Место" dataDxfId="288"/>
    <tableColumn id="2" name="Борт" dataDxfId="287"/>
    <tableColumn id="3" name="Водитель" dataDxfId="286"/>
    <tableColumn id="4" name="Штурман" dataDxfId="285"/>
    <tableColumn id="5" name="Город" dataDxfId="284"/>
    <tableColumn id="6" name="Автомобиль" dataDxfId="283"/>
    <tableColumn id="7" name="Заезд 1" dataDxfId="282"/>
    <tableColumn id="8" name="Заезд 2" dataDxfId="281"/>
    <tableColumn id="9" name="Заезд 3" dataDxfId="280"/>
    <tableColumn id="10" name="Заезд 4" dataDxfId="279"/>
    <tableColumn id="11" name="Заезд 5" dataDxfId="278"/>
    <tableColumn id="12" name="Заезд 6" dataDxfId="277"/>
    <tableColumn id="13" name="Заезд 7" dataDxfId="276"/>
    <tableColumn id="14" name="Заезд 8" dataDxfId="275"/>
    <tableColumn id="15" name="Штраф" dataDxfId="274"/>
    <tableColumn id="16" name="Итог" dataDxfId="273"/>
    <tableColumn id="17" name="Баллы" dataDxfId="272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51" name="Таблица51" displayName="Таблица51" ref="A68:Q81" totalsRowShown="0" headerRowDxfId="271" dataDxfId="270">
  <tableColumns count="17">
    <tableColumn id="1" name="Место" dataDxfId="269"/>
    <tableColumn id="2" name="Борт" dataDxfId="268"/>
    <tableColumn id="3" name="Водитель" dataDxfId="267"/>
    <tableColumn id="4" name="Штурман" dataDxfId="266"/>
    <tableColumn id="5" name="Город" dataDxfId="265"/>
    <tableColumn id="6" name="Автомобиль" dataDxfId="264"/>
    <tableColumn id="7" name="Заезд 1" dataDxfId="263"/>
    <tableColumn id="8" name="Заезд 2" dataDxfId="262"/>
    <tableColumn id="9" name="Заезд 3" dataDxfId="261"/>
    <tableColumn id="10" name="Заезд 4" dataDxfId="260"/>
    <tableColumn id="11" name="Заезд 5" dataDxfId="259"/>
    <tableColumn id="12" name="Заезд 6" dataDxfId="258"/>
    <tableColumn id="13" name="Заезд 7" dataDxfId="257"/>
    <tableColumn id="14" name="Заезд 8" dataDxfId="256"/>
    <tableColumn id="15" name="Штраф" dataDxfId="255"/>
    <tableColumn id="16" name="Итог" dataDxfId="254"/>
    <tableColumn id="17" name="Баллы" dataDxfId="253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52" name="Таблица52" displayName="Таблица52" ref="A2:Q58" totalsRowShown="0" headerRowDxfId="252" dataDxfId="251">
  <tableColumns count="17">
    <tableColumn id="1" name="Место" dataDxfId="250"/>
    <tableColumn id="2" name="Борт" dataDxfId="249"/>
    <tableColumn id="3" name="Водитель" dataDxfId="248"/>
    <tableColumn id="4" name="Штурман" dataDxfId="247"/>
    <tableColumn id="5" name="Город" dataDxfId="246"/>
    <tableColumn id="6" name="Автомобиль" dataDxfId="245"/>
    <tableColumn id="7" name="Заезд 1" dataDxfId="244"/>
    <tableColumn id="8" name="Заезд 2" dataDxfId="243"/>
    <tableColumn id="9" name="Заезд 3" dataDxfId="242"/>
    <tableColumn id="10" name="Заезд 4" dataDxfId="241"/>
    <tableColumn id="11" name="Заезд 5" dataDxfId="240"/>
    <tableColumn id="12" name="Заезд 6" dataDxfId="239"/>
    <tableColumn id="13" name="Заезд 7" dataDxfId="238"/>
    <tableColumn id="14" name="Заезд 8" dataDxfId="237"/>
    <tableColumn id="15" name="Штраф" dataDxfId="236"/>
    <tableColumn id="16" name="Итог" dataDxfId="235"/>
    <tableColumn id="17" name="Баллы" dataDxfId="2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Таблица7" displayName="Таблица7" ref="A409:E503" totalsRowShown="0" dataDxfId="831">
  <tableColumns count="5">
    <tableColumn id="1" name="Место" dataDxfId="830"/>
    <tableColumn id="2" name="Борт" dataDxfId="829"/>
    <tableColumn id="3" name="Водитель" dataDxfId="828"/>
    <tableColumn id="4" name="Автомобиль" dataDxfId="827"/>
    <tableColumn id="5" name="Баллы" dataDxfId="826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45" name="Таблица45" displayName="Таблица45" ref="A3:K10" totalsRowShown="0" headerRowDxfId="233" dataDxfId="232">
  <tableColumns count="11">
    <tableColumn id="1" name="Место" dataDxfId="231"/>
    <tableColumn id="2" name="Борт" dataDxfId="230"/>
    <tableColumn id="3" name="Водитель" dataDxfId="229"/>
    <tableColumn id="4" name="Автомобиль" dataDxfId="228"/>
    <tableColumn id="5" name="Заезд 1" dataDxfId="227"/>
    <tableColumn id="6" name="Заезд 2" dataDxfId="226"/>
    <tableColumn id="7" name="Заезд 3" dataDxfId="225"/>
    <tableColumn id="8" name="Заезд 4" dataDxfId="224"/>
    <tableColumn id="9" name="Штраф" dataDxfId="223"/>
    <tableColumn id="10" name="Итог" dataDxfId="222"/>
    <tableColumn id="11" name="Баллы" dataDxfId="221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3" name="Таблица53" displayName="Таблица53" ref="A12:K23" totalsRowShown="0" headerRowDxfId="220" dataDxfId="219">
  <tableColumns count="11">
    <tableColumn id="1" name="Место" dataDxfId="218"/>
    <tableColumn id="2" name="Борт" dataDxfId="217"/>
    <tableColumn id="3" name="Водитель" dataDxfId="216"/>
    <tableColumn id="4" name="Автомобиль" dataDxfId="215"/>
    <tableColumn id="5" name="Заезд 1" dataDxfId="214"/>
    <tableColumn id="6" name="Заезд 2" dataDxfId="213"/>
    <tableColumn id="7" name="Заезд 3" dataDxfId="212"/>
    <tableColumn id="8" name="Заезд 4" dataDxfId="211"/>
    <tableColumn id="9" name="Штраф" dataDxfId="210"/>
    <tableColumn id="10" name="Итог" dataDxfId="209"/>
    <tableColumn id="11" name="Баллы" dataDxfId="208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4" name="Таблица54" displayName="Таблица54" ref="A25:K41" totalsRowShown="0" headerRowDxfId="207" dataDxfId="206">
  <tableColumns count="11">
    <tableColumn id="1" name="Место" dataDxfId="205"/>
    <tableColumn id="2" name="Борт" dataDxfId="204"/>
    <tableColumn id="3" name="Водитель" dataDxfId="203"/>
    <tableColumn id="4" name="Автомобиль" dataDxfId="202"/>
    <tableColumn id="5" name="Заезд 1" dataDxfId="201"/>
    <tableColumn id="6" name="Заезд 2" dataDxfId="200"/>
    <tableColumn id="7" name="Заезд 3" dataDxfId="199"/>
    <tableColumn id="8" name="Заезд 4" dataDxfId="198"/>
    <tableColumn id="9" name="Штраф" dataDxfId="197"/>
    <tableColumn id="10" name="Итог" dataDxfId="196"/>
    <tableColumn id="11" name="Баллы" dataDxfId="195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5" name="Таблица55" displayName="Таблица55" ref="A43:K47" totalsRowShown="0" headerRowDxfId="194" dataDxfId="193">
  <tableColumns count="11">
    <tableColumn id="1" name="Место" dataDxfId="192"/>
    <tableColumn id="2" name="Борт" dataDxfId="191"/>
    <tableColumn id="3" name="Водитель" dataDxfId="190"/>
    <tableColumn id="4" name="Автомобиль" dataDxfId="189"/>
    <tableColumn id="5" name="Заезд 1" dataDxfId="188"/>
    <tableColumn id="6" name="Заезд 2" dataDxfId="187"/>
    <tableColumn id="7" name="Заезд 3" dataDxfId="186"/>
    <tableColumn id="8" name="Заезд 4" dataDxfId="185"/>
    <tableColumn id="9" name="Штраф" dataDxfId="184"/>
    <tableColumn id="10" name="Итог" dataDxfId="183"/>
    <tableColumn id="11" name="Баллы" dataDxfId="182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6" name="Таблица56" displayName="Таблица56" ref="A49:K57" totalsRowShown="0" headerRowDxfId="181" dataDxfId="180">
  <tableColumns count="11">
    <tableColumn id="1" name="Место" dataDxfId="179"/>
    <tableColumn id="2" name="Борт" dataDxfId="178"/>
    <tableColumn id="3" name="Водитель" dataDxfId="177"/>
    <tableColumn id="4" name="Автомобиль" dataDxfId="176"/>
    <tableColumn id="5" name="Заезд 1" dataDxfId="175"/>
    <tableColumn id="6" name="Заезд 2" dataDxfId="174"/>
    <tableColumn id="7" name="Заезд 3" dataDxfId="173"/>
    <tableColumn id="8" name="Заезд 4" dataDxfId="172"/>
    <tableColumn id="9" name="Штраф" dataDxfId="171"/>
    <tableColumn id="10" name="Итог" dataDxfId="170"/>
    <tableColumn id="11" name="Баллы" dataDxfId="169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7" name="Таблица57" displayName="Таблица57" ref="A59:K71" totalsRowShown="0" headerRowDxfId="168" dataDxfId="167">
  <tableColumns count="11">
    <tableColumn id="1" name="Место" dataDxfId="166"/>
    <tableColumn id="2" name="Борт" dataDxfId="165"/>
    <tableColumn id="3" name="Водитель" dataDxfId="164"/>
    <tableColumn id="4" name="Автомобиль" dataDxfId="163"/>
    <tableColumn id="5" name="Заезд 1" dataDxfId="162"/>
    <tableColumn id="6" name="Заезд 2" dataDxfId="161"/>
    <tableColumn id="7" name="Заезд 3" dataDxfId="160"/>
    <tableColumn id="8" name="Заезд 4" dataDxfId="159"/>
    <tableColumn id="9" name="Штраф" dataDxfId="158"/>
    <tableColumn id="10" name="Итог" dataDxfId="157"/>
    <tableColumn id="11" name="Баллы" dataDxfId="156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8" name="Таблица58" displayName="Таблица58" ref="A2:K48" totalsRowShown="0" headerRowDxfId="155" dataDxfId="154">
  <tableColumns count="11">
    <tableColumn id="1" name="Место" dataDxfId="153"/>
    <tableColumn id="2" name="Борт" dataDxfId="152"/>
    <tableColumn id="3" name="Водитель" dataDxfId="151"/>
    <tableColumn id="4" name="Автомобиль" dataDxfId="150"/>
    <tableColumn id="5" name="Заезд 1" dataDxfId="149"/>
    <tableColumn id="6" name="Заезд 2" dataDxfId="148"/>
    <tableColumn id="7" name="Заезд 3" dataDxfId="147"/>
    <tableColumn id="8" name="Заезд 4" dataDxfId="146"/>
    <tableColumn id="9" name="Штраф" dataDxfId="145"/>
    <tableColumn id="10" name="Итог" dataDxfId="144"/>
    <tableColumn id="11" name="Баллы" dataDxfId="143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9" name="Таблица59" displayName="Таблица59" ref="A3:K9" totalsRowShown="0" headerRowDxfId="142" dataDxfId="141">
  <tableColumns count="11">
    <tableColumn id="1" name="Место" dataDxfId="140"/>
    <tableColumn id="2" name="Борт" dataDxfId="139"/>
    <tableColumn id="3" name="Водитель" dataDxfId="138"/>
    <tableColumn id="4" name="Автомобиль" dataDxfId="137"/>
    <tableColumn id="5" name="Заезд 1" dataDxfId="136"/>
    <tableColumn id="6" name="Заезд 2" dataDxfId="135"/>
    <tableColumn id="7" name="Заезд 3" dataDxfId="134"/>
    <tableColumn id="8" name="Заезд 4" dataDxfId="133"/>
    <tableColumn id="9" name="Штраф" dataDxfId="132"/>
    <tableColumn id="10" name="Итог" dataDxfId="131"/>
    <tableColumn id="11" name="Баллы" dataDxfId="130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60" name="Таблица60" displayName="Таблица60" ref="A11:K21" totalsRowShown="0" headerRowDxfId="129" dataDxfId="128">
  <tableColumns count="11">
    <tableColumn id="1" name="Место" dataDxfId="127"/>
    <tableColumn id="2" name="Борт" dataDxfId="126"/>
    <tableColumn id="3" name="Водитель" dataDxfId="125"/>
    <tableColumn id="4" name="Автомобиль" dataDxfId="124"/>
    <tableColumn id="5" name="Заезд 1" dataDxfId="123"/>
    <tableColumn id="6" name="Заезд 2" dataDxfId="122"/>
    <tableColumn id="7" name="Заезд 3" dataDxfId="121"/>
    <tableColumn id="8" name="Заезд 4" dataDxfId="120"/>
    <tableColumn id="9" name="Штраф" dataDxfId="119"/>
    <tableColumn id="10" name="Итог" dataDxfId="118"/>
    <tableColumn id="11" name="Баллы" dataDxfId="117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61" name="Таблица61" displayName="Таблица61" ref="A23:K37" totalsRowShown="0" headerRowDxfId="116" dataDxfId="115">
  <tableColumns count="11">
    <tableColumn id="1" name="Место" dataDxfId="114"/>
    <tableColumn id="2" name="Борт" dataDxfId="113"/>
    <tableColumn id="3" name="Водитель" dataDxfId="112"/>
    <tableColumn id="4" name="Автомобиль" dataDxfId="111"/>
    <tableColumn id="5" name="Заезд 1" dataDxfId="110"/>
    <tableColumn id="6" name="Заезд 2" dataDxfId="109"/>
    <tableColumn id="7" name="Заезд 3" dataDxfId="108"/>
    <tableColumn id="8" name="Заезд 4" dataDxfId="107"/>
    <tableColumn id="9" name="Штраф" dataDxfId="106"/>
    <tableColumn id="10" name="Итог" dataDxfId="105"/>
    <tableColumn id="11" name="Баллы" dataDxfId="10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Таблица8" displayName="Таблица8" ref="A505:E615" totalsRowShown="0" dataDxfId="825">
  <tableColumns count="5">
    <tableColumn id="1" name="Место" dataDxfId="824"/>
    <tableColumn id="2" name="Борт" dataDxfId="823"/>
    <tableColumn id="3" name="Водитель" dataDxfId="822"/>
    <tableColumn id="4" name="Автомобиль" dataDxfId="821"/>
    <tableColumn id="5" name="Баллы" dataDxfId="820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2" name="Таблица62" displayName="Таблица62" ref="A39:K46" totalsRowShown="0" headerRowDxfId="103" dataDxfId="102">
  <tableColumns count="11">
    <tableColumn id="1" name="Место" dataDxfId="101"/>
    <tableColumn id="2" name="Борт" dataDxfId="100"/>
    <tableColumn id="3" name="Водитель" dataDxfId="99"/>
    <tableColumn id="4" name="Автомобиль" dataDxfId="98"/>
    <tableColumn id="5" name="Заезд 1" dataDxfId="97"/>
    <tableColumn id="6" name="Заезд 2" dataDxfId="96"/>
    <tableColumn id="7" name="Заезд 3" dataDxfId="95"/>
    <tableColumn id="8" name="Заезд 4" dataDxfId="94"/>
    <tableColumn id="9" name="Штраф" dataDxfId="93"/>
    <tableColumn id="10" name="Итог" dataDxfId="92"/>
    <tableColumn id="11" name="Баллы" dataDxfId="91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3" name="Таблица63" displayName="Таблица63" ref="A48:K52" totalsRowShown="0" headerRowDxfId="90" dataDxfId="89">
  <tableColumns count="11">
    <tableColumn id="1" name="Место" dataDxfId="88"/>
    <tableColumn id="2" name="Борт" dataDxfId="87"/>
    <tableColumn id="3" name="Водитель" dataDxfId="86"/>
    <tableColumn id="4" name="Автомобиль" dataDxfId="85"/>
    <tableColumn id="5" name="Заезд 1" dataDxfId="84"/>
    <tableColumn id="6" name="Заезд 2" dataDxfId="83"/>
    <tableColumn id="7" name="Заезд 3" dataDxfId="82"/>
    <tableColumn id="8" name="Заезд 4" dataDxfId="81"/>
    <tableColumn id="9" name="Штраф" dataDxfId="80"/>
    <tableColumn id="10" name="Итог" dataDxfId="79"/>
    <tableColumn id="11" name="Баллы" dataDxfId="78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4" name="Таблица64" displayName="Таблица64" ref="A54:K66" totalsRowShown="0" headerRowDxfId="77" dataDxfId="76">
  <tableColumns count="11">
    <tableColumn id="1" name="Место" dataDxfId="75"/>
    <tableColumn id="2" name="Борт" dataDxfId="74"/>
    <tableColumn id="3" name="Водитель" dataDxfId="73"/>
    <tableColumn id="4" name="Автомобиль" dataDxfId="72"/>
    <tableColumn id="5" name="Заезд 1" dataDxfId="71"/>
    <tableColumn id="6" name="Заезд 2" dataDxfId="70"/>
    <tableColumn id="7" name="Заезд 3" dataDxfId="69"/>
    <tableColumn id="8" name="Заезд 4" dataDxfId="68"/>
    <tableColumn id="9" name="Штраф" dataDxfId="67"/>
    <tableColumn id="10" name="Итог" dataDxfId="66"/>
    <tableColumn id="11" name="Баллы" dataDxfId="65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5" name="Таблица65" displayName="Таблица65" ref="A2:K43" totalsRowShown="0" headerRowDxfId="64" dataDxfId="63">
  <tableColumns count="11">
    <tableColumn id="1" name="Место" dataDxfId="62"/>
    <tableColumn id="2" name="Борт" dataDxfId="61"/>
    <tableColumn id="3" name="Водитель" dataDxfId="60"/>
    <tableColumn id="4" name="Автомобиль" dataDxfId="59"/>
    <tableColumn id="5" name="Заезд 1" dataDxfId="58"/>
    <tableColumn id="6" name="Заезд 2" dataDxfId="57"/>
    <tableColumn id="7" name="Заезд 3" dataDxfId="56"/>
    <tableColumn id="8" name="Заезд 4" dataDxfId="55"/>
    <tableColumn id="9" name="Штраф" dataDxfId="54"/>
    <tableColumn id="10" name="Итог" dataDxfId="53"/>
    <tableColumn id="11" name="Баллы" dataDxfId="52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1" name="Таблица1" displayName="Таблица1" ref="A2:H18" totalsRowShown="0" headerRowDxfId="51">
  <tableColumns count="8">
    <tableColumn id="1" name="Место" dataDxfId="50"/>
    <tableColumn id="2" name="Борт" dataDxfId="49"/>
    <tableColumn id="3" name="Водитель"/>
    <tableColumn id="4" name="Заезд 1" dataDxfId="48"/>
    <tableColumn id="5" name="Штраф 1" dataDxfId="47"/>
    <tableColumn id="6" name="Заезд 2" dataDxfId="46"/>
    <tableColumn id="7" name="Штраф 2" dataDxfId="45"/>
    <tableColumn id="8" name="Лучшее" dataDxfId="44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39" name="Таблица340" displayName="Таблица340" ref="A90:E193" totalsRowShown="0" dataDxfId="43">
  <sortState ref="A91:E193">
    <sortCondition descending="1" ref="E90:E193"/>
  </sortState>
  <tableColumns count="5">
    <tableColumn id="1" name="Место" dataDxfId="42"/>
    <tableColumn id="2" name="Борт" dataDxfId="41"/>
    <tableColumn id="3" name="Водитель" dataDxfId="40"/>
    <tableColumn id="4" name="Автомобиль" dataDxfId="39"/>
    <tableColumn id="5" name="Баллы" dataDxfId="38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6" name="Таблица467" displayName="Таблица467" ref="A3:E88" totalsRowShown="0" dataDxfId="37">
  <tableColumns count="5">
    <tableColumn id="1" name="Место" dataDxfId="36"/>
    <tableColumn id="2" name="Борт" dataDxfId="35"/>
    <tableColumn id="3" name="Водитель" dataDxfId="34"/>
    <tableColumn id="4" name="Автомобиль" dataDxfId="33"/>
    <tableColumn id="5" name="Баллы" dataDxfId="32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67" name="Таблица568" displayName="Таблица568" ref="A195:E299" totalsRowShown="0" headerRowDxfId="31" dataDxfId="30">
  <tableColumns count="5">
    <tableColumn id="1" name="Место" dataDxfId="29"/>
    <tableColumn id="2" name="Борт" dataDxfId="28"/>
    <tableColumn id="3" name="Водитель" dataDxfId="27"/>
    <tableColumn id="4" name="Автомобиль" dataDxfId="26"/>
    <tableColumn id="5" name="Баллы" dataDxfId="25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68" name="Таблица669" displayName="Таблица669" ref="A301:E393" totalsRowShown="0" dataDxfId="24">
  <sortState ref="A302:E393">
    <sortCondition descending="1" ref="E301:E393"/>
  </sortState>
  <tableColumns count="5">
    <tableColumn id="1" name="Место" dataDxfId="23"/>
    <tableColumn id="2" name="Борт" dataDxfId="22"/>
    <tableColumn id="3" name="Водитель" dataDxfId="21"/>
    <tableColumn id="4" name="Автомобиль" dataDxfId="20"/>
    <tableColumn id="5" name="Баллы" dataDxfId="19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69" name="Таблица770" displayName="Таблица770" ref="A395:E482" totalsRowShown="0" dataDxfId="18">
  <sortState ref="A396:E482">
    <sortCondition descending="1" ref="E395:E482"/>
  </sortState>
  <tableColumns count="5">
    <tableColumn id="1" name="Место" dataDxfId="17"/>
    <tableColumn id="2" name="Борт" dataDxfId="16"/>
    <tableColumn id="3" name="Водитель" dataDxfId="15"/>
    <tableColumn id="4" name="Автомобиль" dataDxfId="14"/>
    <tableColumn id="5" name="Баллы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Таблица9" displayName="Таблица9" ref="A2:E98" totalsRowShown="0" headerRowDxfId="819" dataDxfId="818">
  <sortState ref="A3:E98">
    <sortCondition descending="1" ref="E2:E98"/>
  </sortState>
  <tableColumns count="5">
    <tableColumn id="1" name="Место" dataDxfId="817"/>
    <tableColumn id="2" name="Борт" dataDxfId="816"/>
    <tableColumn id="3" name="Водитель" dataDxfId="815"/>
    <tableColumn id="4" name="Автомобиль" dataDxfId="814"/>
    <tableColumn id="5" name="Баллы" dataDxfId="813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0" name="Таблица871" displayName="Таблица871" ref="A484:E594" totalsRowShown="0" dataDxfId="12">
  <tableColumns count="5">
    <tableColumn id="1" name="Место" dataDxfId="11"/>
    <tableColumn id="2" name="Борт" dataDxfId="10"/>
    <tableColumn id="3" name="Водитель" dataDxfId="9"/>
    <tableColumn id="4" name="Автомобиль" dataDxfId="8"/>
    <tableColumn id="5" name="Баллы" dataDxfId="7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1" name="Таблица972" displayName="Таблица972" ref="A2:E96" totalsRowShown="0" headerRowDxfId="6" dataDxfId="5">
  <sortState ref="A3:E98">
    <sortCondition descending="1" ref="E2:E98"/>
  </sortState>
  <tableColumns count="5">
    <tableColumn id="1" name="Место" dataDxfId="4"/>
    <tableColumn id="2" name="Борт" dataDxfId="3"/>
    <tableColumn id="3" name="Водитель" dataDxfId="2"/>
    <tableColumn id="4" name="Автомобиль" dataDxfId="1"/>
    <tableColumn id="5" name="Баллы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Таблица11" displayName="Таблица11" ref="A3:K16" totalsRowShown="0" headerRowDxfId="812" dataDxfId="811">
  <tableColumns count="11">
    <tableColumn id="1" name="Место" dataDxfId="810"/>
    <tableColumn id="2" name="Борт" dataDxfId="809"/>
    <tableColumn id="3" name="Водитель" dataDxfId="808"/>
    <tableColumn id="4" name="Автомобиль" dataDxfId="807"/>
    <tableColumn id="5" name="Заезд 1" dataDxfId="806"/>
    <tableColumn id="6" name="Заезд 2" dataDxfId="805"/>
    <tableColumn id="7" name="Заезд 3" dataDxfId="804"/>
    <tableColumn id="8" name="Заезд 4" dataDxfId="803"/>
    <tableColumn id="9" name="Штраф" dataDxfId="802"/>
    <tableColumn id="10" name="Итог" dataDxfId="801"/>
    <tableColumn id="11" name="Баллы" dataDxfId="80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Таблица12" displayName="Таблица12" ref="A18:K36" totalsRowShown="0" headerRowDxfId="799" dataDxfId="798">
  <tableColumns count="11">
    <tableColumn id="1" name="Место" dataDxfId="797"/>
    <tableColumn id="2" name="Борт" dataDxfId="796"/>
    <tableColumn id="3" name="Водитель" dataDxfId="795"/>
    <tableColumn id="4" name="Автомобиль" dataDxfId="794"/>
    <tableColumn id="5" name="Заезд 1" dataDxfId="793"/>
    <tableColumn id="6" name="Заезд 2" dataDxfId="792"/>
    <tableColumn id="7" name="Заезд 3" dataDxfId="791"/>
    <tableColumn id="8" name="Заезд 4" dataDxfId="790"/>
    <tableColumn id="9" name="Штраф" dataDxfId="789"/>
    <tableColumn id="10" name="Итог" dataDxfId="788"/>
    <tableColumn id="11" name="Баллы" dataDxfId="78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7" Type="http://schemas.openxmlformats.org/officeDocument/2006/relationships/table" Target="../tables/table34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33.xml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40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7" Type="http://schemas.openxmlformats.org/officeDocument/2006/relationships/table" Target="../tables/table48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47.xml"/><Relationship Id="rId5" Type="http://schemas.openxmlformats.org/officeDocument/2006/relationships/table" Target="../tables/table46.xml"/><Relationship Id="rId4" Type="http://schemas.openxmlformats.org/officeDocument/2006/relationships/table" Target="../tables/table4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7" Type="http://schemas.openxmlformats.org/officeDocument/2006/relationships/table" Target="../tables/table55.xml"/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54.xml"/><Relationship Id="rId5" Type="http://schemas.openxmlformats.org/officeDocument/2006/relationships/table" Target="../tables/table53.xml"/><Relationship Id="rId4" Type="http://schemas.openxmlformats.org/officeDocument/2006/relationships/table" Target="../tables/table5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7" Type="http://schemas.openxmlformats.org/officeDocument/2006/relationships/table" Target="../tables/table62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61.xml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7" Type="http://schemas.openxmlformats.org/officeDocument/2006/relationships/table" Target="../tables/table70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1.bin"/><Relationship Id="rId6" Type="http://schemas.openxmlformats.org/officeDocument/2006/relationships/table" Target="../tables/table69.xml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26.xml"/><Relationship Id="rId5" Type="http://schemas.openxmlformats.org/officeDocument/2006/relationships/table" Target="../tables/table25.xml"/><Relationship Id="rId4" Type="http://schemas.openxmlformats.org/officeDocument/2006/relationships/table" Target="../tables/table2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abSelected="1" zoomScaleNormal="100" workbookViewId="0">
      <selection activeCell="B1" sqref="B1"/>
    </sheetView>
  </sheetViews>
  <sheetFormatPr defaultRowHeight="15" x14ac:dyDescent="0.25"/>
  <cols>
    <col min="1" max="1" width="8.85546875" style="1" customWidth="1"/>
    <col min="2" max="2" width="44" customWidth="1"/>
  </cols>
  <sheetData>
    <row r="1" spans="1:3" x14ac:dyDescent="0.25">
      <c r="A1"/>
      <c r="B1" s="2" t="s">
        <v>177</v>
      </c>
      <c r="C1" s="1"/>
    </row>
    <row r="2" spans="1:3" ht="14.45" x14ac:dyDescent="0.3">
      <c r="A2"/>
      <c r="C2" s="1"/>
    </row>
    <row r="3" spans="1:3" x14ac:dyDescent="0.25">
      <c r="A3"/>
      <c r="B3" s="2" t="s">
        <v>174</v>
      </c>
      <c r="C3" s="1"/>
    </row>
    <row r="4" spans="1:3" x14ac:dyDescent="0.25">
      <c r="A4"/>
      <c r="B4" t="s">
        <v>172</v>
      </c>
      <c r="C4" s="1">
        <v>10</v>
      </c>
    </row>
    <row r="5" spans="1:3" x14ac:dyDescent="0.25">
      <c r="A5"/>
      <c r="B5" s="8" t="s">
        <v>179</v>
      </c>
      <c r="C5" s="7">
        <v>1</v>
      </c>
    </row>
    <row r="6" spans="1:3" x14ac:dyDescent="0.25">
      <c r="A6"/>
      <c r="B6" s="3" t="s">
        <v>173</v>
      </c>
      <c r="C6" s="4">
        <v>74</v>
      </c>
    </row>
    <row r="7" spans="1:3" ht="14.45" x14ac:dyDescent="0.3">
      <c r="A7"/>
      <c r="C7" s="1"/>
    </row>
    <row r="8" spans="1:3" x14ac:dyDescent="0.25">
      <c r="A8"/>
      <c r="B8" s="2" t="s">
        <v>162</v>
      </c>
      <c r="C8" s="1"/>
    </row>
    <row r="9" spans="1:3" x14ac:dyDescent="0.25">
      <c r="A9"/>
      <c r="B9" t="s">
        <v>178</v>
      </c>
      <c r="C9" s="1">
        <f>C6*500</f>
        <v>37000</v>
      </c>
    </row>
    <row r="10" spans="1:3" x14ac:dyDescent="0.25">
      <c r="A10"/>
      <c r="B10" t="s">
        <v>163</v>
      </c>
      <c r="C10" s="1">
        <v>-400</v>
      </c>
    </row>
    <row r="11" spans="1:3" x14ac:dyDescent="0.25">
      <c r="A11"/>
      <c r="B11" s="3" t="s">
        <v>164</v>
      </c>
      <c r="C11" s="4">
        <f>SUM(C9:C10)</f>
        <v>36600</v>
      </c>
    </row>
    <row r="12" spans="1:3" x14ac:dyDescent="0.25">
      <c r="A12"/>
      <c r="C12" s="1"/>
    </row>
    <row r="13" spans="1:3" x14ac:dyDescent="0.25">
      <c r="A13"/>
      <c r="B13" s="2" t="s">
        <v>175</v>
      </c>
      <c r="C13" s="1"/>
    </row>
    <row r="14" spans="1:3" x14ac:dyDescent="0.25">
      <c r="A14"/>
      <c r="B14" t="s">
        <v>165</v>
      </c>
      <c r="C14" s="1">
        <v>5000</v>
      </c>
    </row>
    <row r="15" spans="1:3" x14ac:dyDescent="0.25">
      <c r="A15"/>
      <c r="B15" t="s">
        <v>166</v>
      </c>
      <c r="C15" s="1">
        <v>5000</v>
      </c>
    </row>
    <row r="16" spans="1:3" x14ac:dyDescent="0.25">
      <c r="A16"/>
      <c r="B16" s="9" t="s">
        <v>167</v>
      </c>
      <c r="C16" s="7">
        <v>5000</v>
      </c>
    </row>
    <row r="17" spans="1:3" x14ac:dyDescent="0.25">
      <c r="A17"/>
      <c r="B17" s="9" t="s">
        <v>169</v>
      </c>
      <c r="C17" s="7">
        <v>2000</v>
      </c>
    </row>
    <row r="18" spans="1:3" x14ac:dyDescent="0.25">
      <c r="A18"/>
      <c r="B18" s="9" t="s">
        <v>168</v>
      </c>
      <c r="C18" s="7">
        <v>2000</v>
      </c>
    </row>
    <row r="19" spans="1:3" x14ac:dyDescent="0.25">
      <c r="A19"/>
      <c r="B19" s="9" t="s">
        <v>170</v>
      </c>
      <c r="C19" s="7">
        <v>5000</v>
      </c>
    </row>
    <row r="20" spans="1:3" x14ac:dyDescent="0.25">
      <c r="A20"/>
      <c r="B20" t="s">
        <v>171</v>
      </c>
      <c r="C20" s="1">
        <v>2000</v>
      </c>
    </row>
    <row r="21" spans="1:3" x14ac:dyDescent="0.25">
      <c r="A21"/>
      <c r="B21" s="3" t="s">
        <v>164</v>
      </c>
      <c r="C21" s="4">
        <f>SUM(C14:C20)</f>
        <v>26000</v>
      </c>
    </row>
    <row r="22" spans="1:3" x14ac:dyDescent="0.25">
      <c r="A22"/>
      <c r="C22" s="1"/>
    </row>
    <row r="23" spans="1:3" x14ac:dyDescent="0.25">
      <c r="A23"/>
      <c r="B23" s="5" t="s">
        <v>176</v>
      </c>
      <c r="C23" s="6">
        <f>C11-C21</f>
        <v>10600</v>
      </c>
    </row>
    <row r="26" spans="1:3" x14ac:dyDescent="0.25">
      <c r="B26" s="2" t="s">
        <v>246</v>
      </c>
      <c r="C26" s="1"/>
    </row>
    <row r="27" spans="1:3" x14ac:dyDescent="0.25">
      <c r="C27" s="1"/>
    </row>
    <row r="28" spans="1:3" x14ac:dyDescent="0.25">
      <c r="B28" s="2" t="s">
        <v>174</v>
      </c>
      <c r="C28" s="1"/>
    </row>
    <row r="29" spans="1:3" x14ac:dyDescent="0.25">
      <c r="B29" t="s">
        <v>247</v>
      </c>
      <c r="C29" s="1">
        <v>14</v>
      </c>
    </row>
    <row r="30" spans="1:3" x14ac:dyDescent="0.25">
      <c r="B30" s="10" t="s">
        <v>248</v>
      </c>
      <c r="C30" s="1">
        <v>3</v>
      </c>
    </row>
    <row r="31" spans="1:3" x14ac:dyDescent="0.25">
      <c r="B31" s="8" t="s">
        <v>179</v>
      </c>
      <c r="C31" s="7">
        <v>1</v>
      </c>
    </row>
    <row r="32" spans="1:3" x14ac:dyDescent="0.25">
      <c r="B32" s="3" t="s">
        <v>173</v>
      </c>
      <c r="C32" s="4">
        <v>77</v>
      </c>
    </row>
    <row r="33" spans="2:3" x14ac:dyDescent="0.25">
      <c r="C33" s="1"/>
    </row>
    <row r="34" spans="2:3" x14ac:dyDescent="0.25">
      <c r="B34" s="2" t="s">
        <v>162</v>
      </c>
      <c r="C34" s="1"/>
    </row>
    <row r="35" spans="2:3" x14ac:dyDescent="0.25">
      <c r="B35" t="s">
        <v>178</v>
      </c>
      <c r="C35" s="1">
        <f>C32*500</f>
        <v>38500</v>
      </c>
    </row>
    <row r="36" spans="2:3" x14ac:dyDescent="0.25">
      <c r="B36" t="s">
        <v>163</v>
      </c>
      <c r="C36" s="1">
        <f>-9*200</f>
        <v>-1800</v>
      </c>
    </row>
    <row r="37" spans="2:3" x14ac:dyDescent="0.25">
      <c r="B37" s="3" t="s">
        <v>164</v>
      </c>
      <c r="C37" s="4">
        <f>SUM(C35:C36)</f>
        <v>36700</v>
      </c>
    </row>
    <row r="38" spans="2:3" x14ac:dyDescent="0.25">
      <c r="C38" s="1"/>
    </row>
    <row r="39" spans="2:3" x14ac:dyDescent="0.25">
      <c r="B39" s="2" t="s">
        <v>175</v>
      </c>
      <c r="C39" s="1"/>
    </row>
    <row r="40" spans="2:3" x14ac:dyDescent="0.25">
      <c r="B40" t="s">
        <v>165</v>
      </c>
      <c r="C40" s="1">
        <v>5000</v>
      </c>
    </row>
    <row r="41" spans="2:3" x14ac:dyDescent="0.25">
      <c r="B41" t="s">
        <v>249</v>
      </c>
      <c r="C41" s="1">
        <v>5000</v>
      </c>
    </row>
    <row r="42" spans="2:3" x14ac:dyDescent="0.25">
      <c r="B42" s="9" t="s">
        <v>250</v>
      </c>
      <c r="C42" s="7">
        <v>7500</v>
      </c>
    </row>
    <row r="43" spans="2:3" x14ac:dyDescent="0.25">
      <c r="B43" s="9" t="s">
        <v>169</v>
      </c>
      <c r="C43" s="7">
        <v>2000</v>
      </c>
    </row>
    <row r="44" spans="2:3" x14ac:dyDescent="0.25">
      <c r="B44" s="8" t="s">
        <v>251</v>
      </c>
      <c r="C44" s="7">
        <v>2000</v>
      </c>
    </row>
    <row r="45" spans="2:3" x14ac:dyDescent="0.25">
      <c r="B45" s="9" t="s">
        <v>252</v>
      </c>
      <c r="C45" s="7">
        <v>2000</v>
      </c>
    </row>
    <row r="46" spans="2:3" x14ac:dyDescent="0.25">
      <c r="B46" s="3" t="s">
        <v>164</v>
      </c>
      <c r="C46" s="4">
        <f>SUM(C40:C45)</f>
        <v>23500</v>
      </c>
    </row>
    <row r="47" spans="2:3" x14ac:dyDescent="0.25">
      <c r="C47" s="1"/>
    </row>
    <row r="48" spans="2:3" x14ac:dyDescent="0.25">
      <c r="B48" s="5" t="s">
        <v>176</v>
      </c>
      <c r="C48" s="6">
        <f>C37-C46</f>
        <v>13200</v>
      </c>
    </row>
    <row r="49" spans="2:3" x14ac:dyDescent="0.25">
      <c r="B49" s="11"/>
      <c r="C49" s="12"/>
    </row>
    <row r="51" spans="2:3" x14ac:dyDescent="0.25">
      <c r="B51" s="2" t="s">
        <v>293</v>
      </c>
      <c r="C51" s="1"/>
    </row>
    <row r="52" spans="2:3" x14ac:dyDescent="0.25">
      <c r="C52" s="1"/>
    </row>
    <row r="53" spans="2:3" x14ac:dyDescent="0.25">
      <c r="B53" s="2" t="s">
        <v>174</v>
      </c>
      <c r="C53" s="1"/>
    </row>
    <row r="54" spans="2:3" x14ac:dyDescent="0.25">
      <c r="B54" t="s">
        <v>247</v>
      </c>
      <c r="C54" s="1">
        <v>12</v>
      </c>
    </row>
    <row r="55" spans="2:3" x14ac:dyDescent="0.25">
      <c r="B55" s="10" t="s">
        <v>248</v>
      </c>
      <c r="C55" s="1">
        <v>4</v>
      </c>
    </row>
    <row r="56" spans="2:3" x14ac:dyDescent="0.25">
      <c r="B56" s="3" t="s">
        <v>173</v>
      </c>
      <c r="C56" s="4">
        <v>81</v>
      </c>
    </row>
    <row r="57" spans="2:3" x14ac:dyDescent="0.25">
      <c r="C57" s="1"/>
    </row>
    <row r="58" spans="2:3" x14ac:dyDescent="0.25">
      <c r="B58" s="2" t="s">
        <v>162</v>
      </c>
      <c r="C58" s="1"/>
    </row>
    <row r="59" spans="2:3" x14ac:dyDescent="0.25">
      <c r="B59" t="s">
        <v>178</v>
      </c>
      <c r="C59" s="1">
        <f>(C56)*500</f>
        <v>40500</v>
      </c>
    </row>
    <row r="60" spans="2:3" x14ac:dyDescent="0.25">
      <c r="B60" t="s">
        <v>163</v>
      </c>
      <c r="C60" s="1">
        <f>-5*200</f>
        <v>-1000</v>
      </c>
    </row>
    <row r="61" spans="2:3" x14ac:dyDescent="0.25">
      <c r="B61" s="3" t="s">
        <v>164</v>
      </c>
      <c r="C61" s="4">
        <f>SUM(C59:C60)</f>
        <v>39500</v>
      </c>
    </row>
    <row r="62" spans="2:3" x14ac:dyDescent="0.25">
      <c r="C62" s="1"/>
    </row>
    <row r="63" spans="2:3" x14ac:dyDescent="0.25">
      <c r="B63" s="2" t="s">
        <v>175</v>
      </c>
      <c r="C63" s="1"/>
    </row>
    <row r="64" spans="2:3" x14ac:dyDescent="0.25">
      <c r="B64" t="s">
        <v>165</v>
      </c>
      <c r="C64" s="1">
        <v>5000</v>
      </c>
    </row>
    <row r="65" spans="2:3" x14ac:dyDescent="0.25">
      <c r="B65" t="s">
        <v>249</v>
      </c>
      <c r="C65" s="1">
        <v>5000</v>
      </c>
    </row>
    <row r="66" spans="2:3" x14ac:dyDescent="0.25">
      <c r="B66" s="9" t="s">
        <v>250</v>
      </c>
      <c r="C66" s="7">
        <v>5500</v>
      </c>
    </row>
    <row r="67" spans="2:3" x14ac:dyDescent="0.25">
      <c r="B67" s="9" t="s">
        <v>169</v>
      </c>
      <c r="C67" s="7">
        <v>2000</v>
      </c>
    </row>
    <row r="68" spans="2:3" x14ac:dyDescent="0.25">
      <c r="B68" s="9" t="s">
        <v>252</v>
      </c>
      <c r="C68" s="7">
        <v>2000</v>
      </c>
    </row>
    <row r="69" spans="2:3" x14ac:dyDescent="0.25">
      <c r="B69" s="3" t="s">
        <v>164</v>
      </c>
      <c r="C69" s="4">
        <f>SUM(C64:C68)</f>
        <v>19500</v>
      </c>
    </row>
    <row r="70" spans="2:3" x14ac:dyDescent="0.25">
      <c r="C70" s="1"/>
    </row>
    <row r="71" spans="2:3" x14ac:dyDescent="0.25">
      <c r="B71" s="5" t="s">
        <v>294</v>
      </c>
      <c r="C71" s="6">
        <f>C61-C69</f>
        <v>20000</v>
      </c>
    </row>
    <row r="74" spans="2:3" x14ac:dyDescent="0.25">
      <c r="B74" s="2" t="s">
        <v>331</v>
      </c>
      <c r="C74" s="1"/>
    </row>
    <row r="75" spans="2:3" x14ac:dyDescent="0.25">
      <c r="C75" s="1"/>
    </row>
    <row r="76" spans="2:3" x14ac:dyDescent="0.25">
      <c r="B76" s="2" t="s">
        <v>174</v>
      </c>
      <c r="C76" s="1"/>
    </row>
    <row r="77" spans="2:3" x14ac:dyDescent="0.25">
      <c r="B77" t="s">
        <v>247</v>
      </c>
      <c r="C77" s="1">
        <v>22</v>
      </c>
    </row>
    <row r="78" spans="2:3" x14ac:dyDescent="0.25">
      <c r="B78" s="3" t="s">
        <v>335</v>
      </c>
      <c r="C78" s="4">
        <v>85</v>
      </c>
    </row>
    <row r="79" spans="2:3" x14ac:dyDescent="0.25">
      <c r="C79" s="1"/>
    </row>
    <row r="80" spans="2:3" x14ac:dyDescent="0.25">
      <c r="B80" s="2" t="s">
        <v>162</v>
      </c>
      <c r="C80" s="1"/>
    </row>
    <row r="81" spans="2:6" x14ac:dyDescent="0.25">
      <c r="B81" t="s">
        <v>178</v>
      </c>
      <c r="C81" s="1">
        <f>(C78)*500</f>
        <v>42500</v>
      </c>
    </row>
    <row r="82" spans="2:6" x14ac:dyDescent="0.25">
      <c r="B82" t="s">
        <v>163</v>
      </c>
      <c r="C82" s="1">
        <f>-9*200</f>
        <v>-1800</v>
      </c>
    </row>
    <row r="83" spans="2:6" x14ac:dyDescent="0.25">
      <c r="B83" t="s">
        <v>334</v>
      </c>
      <c r="C83" s="1">
        <v>-1000</v>
      </c>
    </row>
    <row r="84" spans="2:6" x14ac:dyDescent="0.25">
      <c r="B84" s="3" t="s">
        <v>164</v>
      </c>
      <c r="C84" s="4">
        <f>SUM(C81:C83)</f>
        <v>39700</v>
      </c>
    </row>
    <row r="85" spans="2:6" x14ac:dyDescent="0.25">
      <c r="C85" s="1"/>
    </row>
    <row r="86" spans="2:6" x14ac:dyDescent="0.25">
      <c r="B86" s="2" t="s">
        <v>175</v>
      </c>
      <c r="C86" s="1"/>
    </row>
    <row r="87" spans="2:6" x14ac:dyDescent="0.25">
      <c r="B87" t="s">
        <v>165</v>
      </c>
      <c r="C87" s="1">
        <v>5000</v>
      </c>
    </row>
    <row r="88" spans="2:6" x14ac:dyDescent="0.25">
      <c r="B88" t="s">
        <v>249</v>
      </c>
      <c r="C88" s="1">
        <v>5000</v>
      </c>
    </row>
    <row r="89" spans="2:6" x14ac:dyDescent="0.25">
      <c r="B89" s="9" t="s">
        <v>250</v>
      </c>
      <c r="C89" s="7">
        <v>7500</v>
      </c>
    </row>
    <row r="90" spans="2:6" x14ac:dyDescent="0.25">
      <c r="B90" s="9" t="s">
        <v>169</v>
      </c>
      <c r="C90" s="7">
        <v>2000</v>
      </c>
    </row>
    <row r="91" spans="2:6" x14ac:dyDescent="0.25">
      <c r="B91" s="9" t="s">
        <v>252</v>
      </c>
      <c r="C91" s="7">
        <v>2000</v>
      </c>
    </row>
    <row r="92" spans="2:6" x14ac:dyDescent="0.25">
      <c r="B92" s="8" t="s">
        <v>332</v>
      </c>
      <c r="C92" s="7">
        <v>2000</v>
      </c>
    </row>
    <row r="93" spans="2:6" x14ac:dyDescent="0.25">
      <c r="B93" s="8" t="s">
        <v>333</v>
      </c>
      <c r="C93" s="7">
        <f>1200+500</f>
        <v>1700</v>
      </c>
    </row>
    <row r="94" spans="2:6" x14ac:dyDescent="0.25">
      <c r="B94" s="3" t="s">
        <v>164</v>
      </c>
      <c r="C94" s="4">
        <f>SUM(C87:C93)</f>
        <v>25200</v>
      </c>
    </row>
    <row r="95" spans="2:6" x14ac:dyDescent="0.25">
      <c r="C95" s="1"/>
    </row>
    <row r="96" spans="2:6" x14ac:dyDescent="0.25">
      <c r="B96" s="5" t="s">
        <v>294</v>
      </c>
      <c r="C96" s="6">
        <f>C84-C94</f>
        <v>14500</v>
      </c>
      <c r="F96" s="13"/>
    </row>
    <row r="101" spans="2:7" x14ac:dyDescent="0.25">
      <c r="B101" s="2" t="s">
        <v>358</v>
      </c>
      <c r="C101" s="1"/>
    </row>
    <row r="102" spans="2:7" x14ac:dyDescent="0.25">
      <c r="C102" s="1"/>
    </row>
    <row r="103" spans="2:7" x14ac:dyDescent="0.25">
      <c r="B103" s="2" t="s">
        <v>174</v>
      </c>
      <c r="C103" s="1"/>
      <c r="E103" s="1"/>
    </row>
    <row r="104" spans="2:7" x14ac:dyDescent="0.25">
      <c r="B104" t="s">
        <v>247</v>
      </c>
      <c r="C104" s="1">
        <v>12</v>
      </c>
      <c r="E104" s="1"/>
    </row>
    <row r="105" spans="2:7" x14ac:dyDescent="0.25">
      <c r="B105" s="3" t="s">
        <v>335</v>
      </c>
      <c r="C105" s="4">
        <v>65</v>
      </c>
      <c r="E105" s="1"/>
    </row>
    <row r="106" spans="2:7" x14ac:dyDescent="0.25">
      <c r="C106" s="1"/>
      <c r="E106" s="1"/>
    </row>
    <row r="107" spans="2:7" x14ac:dyDescent="0.25">
      <c r="B107" s="2" t="s">
        <v>162</v>
      </c>
      <c r="C107" s="1"/>
    </row>
    <row r="108" spans="2:7" x14ac:dyDescent="0.25">
      <c r="B108" t="s">
        <v>178</v>
      </c>
      <c r="C108" s="1">
        <f>(C105)*500</f>
        <v>32500</v>
      </c>
      <c r="E108" s="13"/>
      <c r="F108" s="13"/>
      <c r="G108" s="13"/>
    </row>
    <row r="109" spans="2:7" x14ac:dyDescent="0.25">
      <c r="B109" t="s">
        <v>163</v>
      </c>
      <c r="C109" s="1">
        <f>-5*200</f>
        <v>-1000</v>
      </c>
      <c r="E109" s="13"/>
      <c r="F109" s="13"/>
      <c r="G109" s="13"/>
    </row>
    <row r="110" spans="2:7" x14ac:dyDescent="0.25">
      <c r="B110" t="s">
        <v>366</v>
      </c>
      <c r="C110" s="1">
        <v>-2500</v>
      </c>
      <c r="E110" s="13"/>
      <c r="F110" s="13"/>
      <c r="G110" s="13"/>
    </row>
    <row r="111" spans="2:7" ht="54.6" customHeight="1" x14ac:dyDescent="0.25">
      <c r="B111" s="16" t="s">
        <v>367</v>
      </c>
      <c r="C111" s="15"/>
      <c r="E111" s="13"/>
      <c r="F111" s="13"/>
      <c r="G111" s="13"/>
    </row>
    <row r="112" spans="2:7" x14ac:dyDescent="0.25">
      <c r="B112" s="14"/>
      <c r="C112" s="1"/>
      <c r="E112" s="13"/>
      <c r="F112" s="13"/>
      <c r="G112" s="13"/>
    </row>
    <row r="113" spans="2:7" x14ac:dyDescent="0.25">
      <c r="B113" s="3" t="s">
        <v>164</v>
      </c>
      <c r="C113" s="4">
        <f>SUM(C108:C111)</f>
        <v>29000</v>
      </c>
      <c r="E113" s="13"/>
      <c r="F113" s="13"/>
      <c r="G113" s="13"/>
    </row>
    <row r="114" spans="2:7" x14ac:dyDescent="0.25">
      <c r="C114" s="1"/>
      <c r="F114" s="13"/>
    </row>
    <row r="115" spans="2:7" x14ac:dyDescent="0.25">
      <c r="B115" s="2" t="s">
        <v>175</v>
      </c>
      <c r="C115" s="1"/>
    </row>
    <row r="116" spans="2:7" x14ac:dyDescent="0.25">
      <c r="B116" t="s">
        <v>165</v>
      </c>
      <c r="C116" s="1">
        <v>5000</v>
      </c>
      <c r="E116" s="13"/>
    </row>
    <row r="117" spans="2:7" x14ac:dyDescent="0.25">
      <c r="B117" t="s">
        <v>249</v>
      </c>
      <c r="C117" s="1">
        <v>5000</v>
      </c>
    </row>
    <row r="118" spans="2:7" x14ac:dyDescent="0.25">
      <c r="B118" s="9" t="s">
        <v>250</v>
      </c>
      <c r="C118" s="7">
        <v>7500</v>
      </c>
    </row>
    <row r="119" spans="2:7" x14ac:dyDescent="0.25">
      <c r="B119" s="9" t="s">
        <v>169</v>
      </c>
      <c r="C119" s="7">
        <v>2000</v>
      </c>
    </row>
    <row r="120" spans="2:7" x14ac:dyDescent="0.25">
      <c r="B120" s="8" t="s">
        <v>362</v>
      </c>
      <c r="C120" s="7">
        <v>2000</v>
      </c>
    </row>
    <row r="121" spans="2:7" x14ac:dyDescent="0.25">
      <c r="B121" s="9" t="s">
        <v>363</v>
      </c>
      <c r="C121" s="7">
        <v>2000</v>
      </c>
    </row>
    <row r="122" spans="2:7" x14ac:dyDescent="0.25">
      <c r="B122" s="8" t="s">
        <v>365</v>
      </c>
      <c r="C122" s="7">
        <v>1000</v>
      </c>
    </row>
    <row r="123" spans="2:7" x14ac:dyDescent="0.25">
      <c r="B123" s="8" t="s">
        <v>368</v>
      </c>
      <c r="C123" s="7">
        <v>6300</v>
      </c>
    </row>
    <row r="124" spans="2:7" x14ac:dyDescent="0.25">
      <c r="B124" s="8" t="s">
        <v>361</v>
      </c>
      <c r="C124" s="7">
        <v>2000</v>
      </c>
    </row>
    <row r="125" spans="2:7" x14ac:dyDescent="0.25">
      <c r="B125" s="8" t="s">
        <v>359</v>
      </c>
      <c r="C125" s="7">
        <v>9000</v>
      </c>
    </row>
    <row r="126" spans="2:7" x14ac:dyDescent="0.25">
      <c r="B126" s="8" t="s">
        <v>360</v>
      </c>
      <c r="C126" s="7">
        <v>3000</v>
      </c>
    </row>
    <row r="127" spans="2:7" x14ac:dyDescent="0.25">
      <c r="B127" s="8" t="s">
        <v>364</v>
      </c>
      <c r="C127" s="7">
        <v>1000</v>
      </c>
    </row>
    <row r="128" spans="2:7" x14ac:dyDescent="0.25">
      <c r="B128" s="3" t="s">
        <v>164</v>
      </c>
      <c r="C128" s="4">
        <f>SUM(C116:C127)</f>
        <v>45800</v>
      </c>
    </row>
    <row r="129" spans="2:3" x14ac:dyDescent="0.25">
      <c r="C129" s="1"/>
    </row>
    <row r="130" spans="2:3" x14ac:dyDescent="0.25">
      <c r="B130" s="5" t="s">
        <v>164</v>
      </c>
      <c r="C130" s="6">
        <f>C113-C128</f>
        <v>-16800</v>
      </c>
    </row>
    <row r="133" spans="2:3" x14ac:dyDescent="0.25">
      <c r="B133" s="2" t="s">
        <v>393</v>
      </c>
      <c r="C133" s="1"/>
    </row>
    <row r="134" spans="2:3" x14ac:dyDescent="0.25">
      <c r="C134" s="1"/>
    </row>
    <row r="135" spans="2:3" x14ac:dyDescent="0.25">
      <c r="B135" s="2" t="s">
        <v>174</v>
      </c>
      <c r="C135" s="1"/>
    </row>
    <row r="136" spans="2:3" x14ac:dyDescent="0.25">
      <c r="B136" t="s">
        <v>247</v>
      </c>
      <c r="C136" s="1">
        <v>12</v>
      </c>
    </row>
    <row r="137" spans="2:3" x14ac:dyDescent="0.25">
      <c r="B137" s="3" t="s">
        <v>335</v>
      </c>
      <c r="C137" s="4">
        <v>56</v>
      </c>
    </row>
    <row r="138" spans="2:3" x14ac:dyDescent="0.25">
      <c r="C138" s="1"/>
    </row>
    <row r="139" spans="2:3" x14ac:dyDescent="0.25">
      <c r="B139" s="2" t="s">
        <v>162</v>
      </c>
      <c r="C139" s="1"/>
    </row>
    <row r="140" spans="2:3" x14ac:dyDescent="0.25">
      <c r="B140" t="s">
        <v>178</v>
      </c>
      <c r="C140" s="1">
        <f>C137*500</f>
        <v>28000</v>
      </c>
    </row>
    <row r="141" spans="2:3" x14ac:dyDescent="0.25">
      <c r="B141" t="s">
        <v>163</v>
      </c>
      <c r="C141" s="1">
        <f>-3*200</f>
        <v>-600</v>
      </c>
    </row>
    <row r="142" spans="2:3" x14ac:dyDescent="0.25">
      <c r="B142" t="s">
        <v>366</v>
      </c>
      <c r="C142" s="1">
        <f>-6*500</f>
        <v>-3000</v>
      </c>
    </row>
    <row r="143" spans="2:3" ht="66.599999999999994" customHeight="1" x14ac:dyDescent="0.25">
      <c r="B143" s="16" t="s">
        <v>396</v>
      </c>
      <c r="C143" s="15"/>
    </row>
    <row r="144" spans="2:3" x14ac:dyDescent="0.25">
      <c r="B144" s="14"/>
      <c r="C144" s="1"/>
    </row>
    <row r="145" spans="2:3" x14ac:dyDescent="0.25">
      <c r="B145" s="3" t="s">
        <v>164</v>
      </c>
      <c r="C145" s="4">
        <f>SUM(C140:C143)</f>
        <v>24400</v>
      </c>
    </row>
    <row r="146" spans="2:3" x14ac:dyDescent="0.25">
      <c r="C146" s="1"/>
    </row>
    <row r="147" spans="2:3" x14ac:dyDescent="0.25">
      <c r="B147" s="2" t="s">
        <v>175</v>
      </c>
      <c r="C147" s="1"/>
    </row>
    <row r="148" spans="2:3" x14ac:dyDescent="0.25">
      <c r="B148" t="s">
        <v>165</v>
      </c>
      <c r="C148" s="1">
        <v>5000</v>
      </c>
    </row>
    <row r="149" spans="2:3" x14ac:dyDescent="0.25">
      <c r="B149" t="s">
        <v>249</v>
      </c>
      <c r="C149" s="1">
        <v>5000</v>
      </c>
    </row>
    <row r="150" spans="2:3" x14ac:dyDescent="0.25">
      <c r="B150" s="9" t="s">
        <v>250</v>
      </c>
      <c r="C150" s="7">
        <v>7500</v>
      </c>
    </row>
    <row r="151" spans="2:3" x14ac:dyDescent="0.25">
      <c r="B151" s="9" t="s">
        <v>169</v>
      </c>
      <c r="C151" s="7">
        <v>2000</v>
      </c>
    </row>
    <row r="152" spans="2:3" x14ac:dyDescent="0.25">
      <c r="B152" s="8" t="s">
        <v>394</v>
      </c>
      <c r="C152" s="7">
        <v>2000</v>
      </c>
    </row>
    <row r="153" spans="2:3" x14ac:dyDescent="0.25">
      <c r="B153" s="9" t="s">
        <v>363</v>
      </c>
      <c r="C153" s="7">
        <v>2000</v>
      </c>
    </row>
    <row r="154" spans="2:3" x14ac:dyDescent="0.25">
      <c r="B154" s="8" t="s">
        <v>365</v>
      </c>
      <c r="C154" s="7">
        <v>1000</v>
      </c>
    </row>
    <row r="155" spans="2:3" x14ac:dyDescent="0.25">
      <c r="B155" s="8" t="s">
        <v>395</v>
      </c>
      <c r="C155" s="7">
        <v>2000</v>
      </c>
    </row>
    <row r="156" spans="2:3" x14ac:dyDescent="0.25">
      <c r="B156" s="3" t="s">
        <v>164</v>
      </c>
      <c r="C156" s="4">
        <f>SUM(C148:C155)</f>
        <v>26500</v>
      </c>
    </row>
    <row r="157" spans="2:3" x14ac:dyDescent="0.25">
      <c r="C157" s="1"/>
    </row>
    <row r="158" spans="2:3" x14ac:dyDescent="0.25">
      <c r="B158" s="5" t="s">
        <v>164</v>
      </c>
      <c r="C158" s="6">
        <f>C145-C156</f>
        <v>-2100</v>
      </c>
    </row>
    <row r="161" spans="2:3" x14ac:dyDescent="0.25">
      <c r="B161" s="2" t="s">
        <v>407</v>
      </c>
      <c r="C161" s="1"/>
    </row>
    <row r="162" spans="2:3" x14ac:dyDescent="0.25">
      <c r="C162" s="1"/>
    </row>
    <row r="163" spans="2:3" x14ac:dyDescent="0.25">
      <c r="B163" s="2" t="s">
        <v>174</v>
      </c>
      <c r="C163" s="1"/>
    </row>
    <row r="164" spans="2:3" x14ac:dyDescent="0.25">
      <c r="B164" t="s">
        <v>247</v>
      </c>
      <c r="C164" s="1">
        <v>12</v>
      </c>
    </row>
    <row r="165" spans="2:3" x14ac:dyDescent="0.25">
      <c r="B165" s="3" t="s">
        <v>335</v>
      </c>
      <c r="C165" s="4">
        <v>46</v>
      </c>
    </row>
    <row r="166" spans="2:3" x14ac:dyDescent="0.25">
      <c r="C166" s="1"/>
    </row>
    <row r="167" spans="2:3" x14ac:dyDescent="0.25">
      <c r="B167" s="2" t="s">
        <v>162</v>
      </c>
      <c r="C167" s="1"/>
    </row>
    <row r="168" spans="2:3" x14ac:dyDescent="0.25">
      <c r="B168" t="s">
        <v>178</v>
      </c>
      <c r="C168" s="1">
        <f>C165*500</f>
        <v>23000</v>
      </c>
    </row>
    <row r="169" spans="2:3" x14ac:dyDescent="0.25">
      <c r="B169" s="8" t="s">
        <v>409</v>
      </c>
      <c r="C169" s="7">
        <v>2000</v>
      </c>
    </row>
    <row r="170" spans="2:3" x14ac:dyDescent="0.25">
      <c r="B170" t="s">
        <v>163</v>
      </c>
      <c r="C170" s="1">
        <f>-5*200</f>
        <v>-1000</v>
      </c>
    </row>
    <row r="171" spans="2:3" x14ac:dyDescent="0.25">
      <c r="B171" t="s">
        <v>366</v>
      </c>
      <c r="C171" s="1">
        <f>-4*500</f>
        <v>-2000</v>
      </c>
    </row>
    <row r="172" spans="2:3" ht="49.9" customHeight="1" x14ac:dyDescent="0.25">
      <c r="B172" s="17" t="s">
        <v>408</v>
      </c>
      <c r="C172" s="15"/>
    </row>
    <row r="173" spans="2:3" x14ac:dyDescent="0.25">
      <c r="B173" s="3" t="s">
        <v>164</v>
      </c>
      <c r="C173" s="4">
        <f>SUM(C168:C172)</f>
        <v>22000</v>
      </c>
    </row>
    <row r="174" spans="2:3" x14ac:dyDescent="0.25">
      <c r="C174" s="1"/>
    </row>
    <row r="175" spans="2:3" x14ac:dyDescent="0.25">
      <c r="B175" s="2" t="s">
        <v>175</v>
      </c>
      <c r="C175" s="1"/>
    </row>
    <row r="176" spans="2:3" x14ac:dyDescent="0.25">
      <c r="B176" t="s">
        <v>165</v>
      </c>
      <c r="C176" s="1">
        <v>5000</v>
      </c>
    </row>
    <row r="177" spans="2:3" x14ac:dyDescent="0.25">
      <c r="B177" t="s">
        <v>249</v>
      </c>
      <c r="C177" s="1">
        <v>5000</v>
      </c>
    </row>
    <row r="178" spans="2:3" x14ac:dyDescent="0.25">
      <c r="B178" s="9" t="s">
        <v>250</v>
      </c>
      <c r="C178" s="7">
        <v>7500</v>
      </c>
    </row>
    <row r="179" spans="2:3" x14ac:dyDescent="0.25">
      <c r="B179" s="9" t="s">
        <v>169</v>
      </c>
      <c r="C179" s="7">
        <v>2000</v>
      </c>
    </row>
    <row r="180" spans="2:3" x14ac:dyDescent="0.25">
      <c r="B180" s="8" t="s">
        <v>394</v>
      </c>
      <c r="C180" s="7">
        <v>2000</v>
      </c>
    </row>
    <row r="181" spans="2:3" x14ac:dyDescent="0.25">
      <c r="B181" s="9" t="s">
        <v>363</v>
      </c>
      <c r="C181" s="7">
        <v>2000</v>
      </c>
    </row>
    <row r="182" spans="2:3" x14ac:dyDescent="0.25">
      <c r="B182" s="8" t="s">
        <v>365</v>
      </c>
      <c r="C182" s="7">
        <v>1000</v>
      </c>
    </row>
    <row r="183" spans="2:3" x14ac:dyDescent="0.25">
      <c r="B183" s="8" t="s">
        <v>411</v>
      </c>
      <c r="C183" s="7">
        <v>1200</v>
      </c>
    </row>
    <row r="184" spans="2:3" x14ac:dyDescent="0.25">
      <c r="B184" s="3" t="s">
        <v>164</v>
      </c>
      <c r="C184" s="4">
        <f>SUM(C176:C183)</f>
        <v>25700</v>
      </c>
    </row>
    <row r="185" spans="2:3" x14ac:dyDescent="0.25">
      <c r="C185" s="1"/>
    </row>
    <row r="186" spans="2:3" x14ac:dyDescent="0.25">
      <c r="B186" s="5" t="s">
        <v>410</v>
      </c>
      <c r="C186" s="6">
        <f>C173-C184</f>
        <v>-3700</v>
      </c>
    </row>
    <row r="188" spans="2:3" x14ac:dyDescent="0.25">
      <c r="B188" s="2" t="s">
        <v>416</v>
      </c>
    </row>
    <row r="189" spans="2:3" x14ac:dyDescent="0.25">
      <c r="B189" t="s">
        <v>412</v>
      </c>
      <c r="C189" s="7">
        <v>18000</v>
      </c>
    </row>
    <row r="190" spans="2:3" x14ac:dyDescent="0.25">
      <c r="B190" t="s">
        <v>413</v>
      </c>
      <c r="C190">
        <v>2100</v>
      </c>
    </row>
    <row r="191" spans="2:3" x14ac:dyDescent="0.25">
      <c r="B191" t="s">
        <v>415</v>
      </c>
      <c r="C191">
        <v>1000</v>
      </c>
    </row>
    <row r="192" spans="2:3" x14ac:dyDescent="0.25">
      <c r="B192" t="s">
        <v>414</v>
      </c>
      <c r="C192">
        <v>2500</v>
      </c>
    </row>
    <row r="193" spans="2:3" x14ac:dyDescent="0.25">
      <c r="B193" t="s">
        <v>418</v>
      </c>
      <c r="C193">
        <v>3000</v>
      </c>
    </row>
    <row r="194" spans="2:3" x14ac:dyDescent="0.25">
      <c r="B194" s="2" t="s">
        <v>417</v>
      </c>
      <c r="C194" s="18">
        <f>SUM(C189:C193)</f>
        <v>26600</v>
      </c>
    </row>
    <row r="196" spans="2:3" x14ac:dyDescent="0.25">
      <c r="B196" s="5" t="s">
        <v>294</v>
      </c>
      <c r="C196" s="6">
        <f>C23+C48+C71+C96+C130+C158+C186-C194</f>
        <v>9100</v>
      </c>
    </row>
    <row r="199" spans="2:3" x14ac:dyDescent="0.25">
      <c r="B199" s="2" t="s">
        <v>430</v>
      </c>
      <c r="C199" s="1"/>
    </row>
    <row r="200" spans="2:3" x14ac:dyDescent="0.25">
      <c r="C200" s="1"/>
    </row>
    <row r="201" spans="2:3" x14ac:dyDescent="0.25">
      <c r="B201" s="2" t="s">
        <v>174</v>
      </c>
      <c r="C201" s="1"/>
    </row>
    <row r="202" spans="2:3" x14ac:dyDescent="0.25">
      <c r="B202" t="s">
        <v>247</v>
      </c>
      <c r="C202" s="1">
        <v>12</v>
      </c>
    </row>
    <row r="203" spans="2:3" x14ac:dyDescent="0.25">
      <c r="B203" s="3" t="s">
        <v>335</v>
      </c>
      <c r="C203" s="4">
        <v>41</v>
      </c>
    </row>
    <row r="204" spans="2:3" x14ac:dyDescent="0.25">
      <c r="C204" s="1"/>
    </row>
    <row r="205" spans="2:3" x14ac:dyDescent="0.25">
      <c r="B205" s="2" t="s">
        <v>162</v>
      </c>
      <c r="C205" s="1"/>
    </row>
    <row r="206" spans="2:3" x14ac:dyDescent="0.25">
      <c r="B206" t="s">
        <v>178</v>
      </c>
      <c r="C206" s="1">
        <f>C203*500</f>
        <v>20500</v>
      </c>
    </row>
    <row r="207" spans="2:3" x14ac:dyDescent="0.25">
      <c r="B207" t="s">
        <v>431</v>
      </c>
      <c r="C207" s="1">
        <v>2000</v>
      </c>
    </row>
    <row r="208" spans="2:3" x14ac:dyDescent="0.25">
      <c r="B208" t="s">
        <v>163</v>
      </c>
      <c r="C208" s="1">
        <f>-2*200</f>
        <v>-400</v>
      </c>
    </row>
    <row r="209" spans="2:3" x14ac:dyDescent="0.25">
      <c r="B209" t="s">
        <v>433</v>
      </c>
      <c r="C209" s="1">
        <f>-2*300</f>
        <v>-600</v>
      </c>
    </row>
    <row r="210" spans="2:3" x14ac:dyDescent="0.25">
      <c r="B210" t="s">
        <v>366</v>
      </c>
      <c r="C210" s="1">
        <f>-3*500</f>
        <v>-1500</v>
      </c>
    </row>
    <row r="211" spans="2:3" ht="33.75" x14ac:dyDescent="0.25">
      <c r="B211" s="17" t="s">
        <v>432</v>
      </c>
      <c r="C211" s="15"/>
    </row>
    <row r="212" spans="2:3" x14ac:dyDescent="0.25">
      <c r="B212" s="3" t="s">
        <v>164</v>
      </c>
      <c r="C212" s="4">
        <f>SUM(C206:C211)</f>
        <v>20000</v>
      </c>
    </row>
    <row r="213" spans="2:3" x14ac:dyDescent="0.25">
      <c r="C213" s="1"/>
    </row>
    <row r="214" spans="2:3" x14ac:dyDescent="0.25">
      <c r="B214" s="2" t="s">
        <v>175</v>
      </c>
      <c r="C214" s="1"/>
    </row>
    <row r="215" spans="2:3" x14ac:dyDescent="0.25">
      <c r="B215" t="s">
        <v>165</v>
      </c>
      <c r="C215" s="1">
        <v>5000</v>
      </c>
    </row>
    <row r="216" spans="2:3" x14ac:dyDescent="0.25">
      <c r="B216" t="s">
        <v>249</v>
      </c>
      <c r="C216" s="1">
        <v>5000</v>
      </c>
    </row>
    <row r="217" spans="2:3" x14ac:dyDescent="0.25">
      <c r="B217" s="9" t="s">
        <v>434</v>
      </c>
      <c r="C217" s="7">
        <v>5000</v>
      </c>
    </row>
    <row r="218" spans="2:3" x14ac:dyDescent="0.25">
      <c r="B218" s="9" t="s">
        <v>169</v>
      </c>
      <c r="C218" s="7">
        <v>1000</v>
      </c>
    </row>
    <row r="219" spans="2:3" x14ac:dyDescent="0.25">
      <c r="B219" s="8" t="s">
        <v>394</v>
      </c>
      <c r="C219" s="7">
        <v>1000</v>
      </c>
    </row>
    <row r="220" spans="2:3" x14ac:dyDescent="0.25">
      <c r="B220" s="9" t="s">
        <v>363</v>
      </c>
      <c r="C220" s="7">
        <v>1000</v>
      </c>
    </row>
    <row r="221" spans="2:3" x14ac:dyDescent="0.25">
      <c r="B221" s="8" t="s">
        <v>436</v>
      </c>
      <c r="C221" s="7">
        <v>1000</v>
      </c>
    </row>
    <row r="222" spans="2:3" x14ac:dyDescent="0.25">
      <c r="B222" s="8" t="s">
        <v>435</v>
      </c>
      <c r="C222" s="7">
        <v>2000</v>
      </c>
    </row>
    <row r="223" spans="2:3" x14ac:dyDescent="0.25">
      <c r="B223" s="3" t="s">
        <v>164</v>
      </c>
      <c r="C223" s="4">
        <f>SUM(C215:C222)</f>
        <v>21000</v>
      </c>
    </row>
    <row r="224" spans="2:3" x14ac:dyDescent="0.25">
      <c r="C224" s="1"/>
    </row>
    <row r="225" spans="2:3" x14ac:dyDescent="0.25">
      <c r="B225" s="5" t="s">
        <v>410</v>
      </c>
      <c r="C225" s="6">
        <f>C212-C223</f>
        <v>-1000</v>
      </c>
    </row>
    <row r="227" spans="2:3" x14ac:dyDescent="0.25">
      <c r="B227" s="5" t="s">
        <v>294</v>
      </c>
      <c r="C227" s="6">
        <f>C196+C225</f>
        <v>8100</v>
      </c>
    </row>
    <row r="228" spans="2:3" x14ac:dyDescent="0.25">
      <c r="B228" s="11"/>
      <c r="C228" s="12"/>
    </row>
    <row r="230" spans="2:3" x14ac:dyDescent="0.25">
      <c r="B230" s="2" t="s">
        <v>441</v>
      </c>
      <c r="C230" s="1"/>
    </row>
    <row r="231" spans="2:3" x14ac:dyDescent="0.25">
      <c r="C231" s="1"/>
    </row>
    <row r="232" spans="2:3" x14ac:dyDescent="0.25">
      <c r="B232" s="5" t="s">
        <v>174</v>
      </c>
      <c r="C232" s="6">
        <v>31</v>
      </c>
    </row>
    <row r="233" spans="2:3" x14ac:dyDescent="0.25">
      <c r="C233" s="1"/>
    </row>
    <row r="234" spans="2:3" x14ac:dyDescent="0.25">
      <c r="B234" s="10" t="s">
        <v>446</v>
      </c>
      <c r="C234" s="20">
        <v>31000</v>
      </c>
    </row>
    <row r="235" spans="2:3" x14ac:dyDescent="0.25">
      <c r="B235" s="10" t="s">
        <v>447</v>
      </c>
      <c r="C235" s="20">
        <v>3100</v>
      </c>
    </row>
    <row r="236" spans="2:3" x14ac:dyDescent="0.25">
      <c r="B236" s="10" t="s">
        <v>442</v>
      </c>
      <c r="C236" s="20">
        <v>8100</v>
      </c>
    </row>
    <row r="237" spans="2:3" x14ac:dyDescent="0.25">
      <c r="B237" s="5" t="s">
        <v>164</v>
      </c>
      <c r="C237" s="6">
        <f>SUM(C234:C236)</f>
        <v>42200</v>
      </c>
    </row>
    <row r="238" spans="2:3" x14ac:dyDescent="0.25">
      <c r="C238" s="1"/>
    </row>
    <row r="239" spans="2:3" x14ac:dyDescent="0.25">
      <c r="B239" s="2" t="s">
        <v>175</v>
      </c>
      <c r="C239" s="1"/>
    </row>
    <row r="240" spans="2:3" x14ac:dyDescent="0.25">
      <c r="B240" t="s">
        <v>165</v>
      </c>
      <c r="C240" s="1">
        <v>5000</v>
      </c>
    </row>
    <row r="241" spans="2:3" x14ac:dyDescent="0.25">
      <c r="B241" t="s">
        <v>443</v>
      </c>
      <c r="C241" s="1">
        <v>2500</v>
      </c>
    </row>
    <row r="242" spans="2:3" x14ac:dyDescent="0.25">
      <c r="B242" s="9" t="s">
        <v>434</v>
      </c>
      <c r="C242" s="7">
        <v>5000</v>
      </c>
    </row>
    <row r="243" spans="2:3" x14ac:dyDescent="0.25">
      <c r="B243" s="9" t="s">
        <v>169</v>
      </c>
      <c r="C243" s="21">
        <v>2000</v>
      </c>
    </row>
    <row r="244" spans="2:3" x14ac:dyDescent="0.25">
      <c r="B244" s="8" t="s">
        <v>451</v>
      </c>
      <c r="C244" s="21">
        <v>2000</v>
      </c>
    </row>
    <row r="245" spans="2:3" x14ac:dyDescent="0.25">
      <c r="B245" s="9" t="s">
        <v>444</v>
      </c>
      <c r="C245" s="21">
        <v>1000</v>
      </c>
    </row>
    <row r="246" spans="2:3" x14ac:dyDescent="0.25">
      <c r="B246" s="8" t="s">
        <v>445</v>
      </c>
      <c r="C246" s="7">
        <v>25200</v>
      </c>
    </row>
    <row r="247" spans="2:3" x14ac:dyDescent="0.25">
      <c r="B247" s="8" t="s">
        <v>448</v>
      </c>
      <c r="C247" s="7">
        <f>500*15</f>
        <v>7500</v>
      </c>
    </row>
    <row r="248" spans="2:3" x14ac:dyDescent="0.25">
      <c r="B248" s="3" t="s">
        <v>164</v>
      </c>
      <c r="C248" s="4">
        <f>SUM(C240:C247)</f>
        <v>50200</v>
      </c>
    </row>
    <row r="249" spans="2:3" x14ac:dyDescent="0.25">
      <c r="C249" s="1"/>
    </row>
    <row r="250" spans="2:3" x14ac:dyDescent="0.25">
      <c r="B250" s="11" t="s">
        <v>449</v>
      </c>
      <c r="C250" s="12">
        <f>C237-(C248-C243-C244-C245)</f>
        <v>-3000</v>
      </c>
    </row>
    <row r="251" spans="2:3" x14ac:dyDescent="0.25">
      <c r="B251" s="5" t="s">
        <v>450</v>
      </c>
      <c r="C251" s="6">
        <v>6000</v>
      </c>
    </row>
  </sheetData>
  <pageMargins left="0.7" right="0.7" top="0.75" bottom="0.75" header="0.3" footer="0.3"/>
  <pageSetup paperSize="9" orientation="portrait" r:id="rId1"/>
  <rowBreaks count="2" manualBreakCount="2">
    <brk id="197" max="16383" man="1"/>
    <brk id="2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1" ht="15.75" x14ac:dyDescent="0.25">
      <c r="A1" s="85" t="s">
        <v>461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5">
      <c r="A3" s="22" t="s">
        <v>1</v>
      </c>
      <c r="B3" s="22" t="s">
        <v>2</v>
      </c>
      <c r="C3" s="26" t="s">
        <v>3</v>
      </c>
      <c r="D3" s="26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161</v>
      </c>
    </row>
    <row r="4" spans="1:11" x14ac:dyDescent="0.25">
      <c r="A4" s="23">
        <v>1</v>
      </c>
      <c r="B4" s="23">
        <v>121</v>
      </c>
      <c r="C4" s="24" t="s">
        <v>16</v>
      </c>
      <c r="D4" s="24" t="s">
        <v>17</v>
      </c>
      <c r="E4" s="32">
        <v>2.1597222222222222E-3</v>
      </c>
      <c r="F4" s="32">
        <v>2.1984837962962965E-3</v>
      </c>
      <c r="G4" s="32">
        <v>2.1558564814814813E-3</v>
      </c>
      <c r="H4" s="32">
        <v>2.2574189814814813E-3</v>
      </c>
      <c r="J4" s="39">
        <v>8.7714814814814808E-3</v>
      </c>
      <c r="K4" s="43">
        <v>25</v>
      </c>
    </row>
    <row r="5" spans="1:11" x14ac:dyDescent="0.25">
      <c r="A5" s="23">
        <v>2</v>
      </c>
      <c r="B5" s="23">
        <v>63</v>
      </c>
      <c r="C5" s="24" t="s">
        <v>15</v>
      </c>
      <c r="D5" s="24" t="s">
        <v>295</v>
      </c>
      <c r="E5" s="32">
        <v>2.2556250000000003E-3</v>
      </c>
      <c r="F5" s="32">
        <v>2.3308680555555556E-3</v>
      </c>
      <c r="G5" s="32">
        <v>2.3053819444444445E-3</v>
      </c>
      <c r="H5" s="32">
        <v>2.3545138888888891E-3</v>
      </c>
      <c r="J5" s="39">
        <v>9.2463888888888891E-3</v>
      </c>
      <c r="K5" s="43">
        <v>18</v>
      </c>
    </row>
    <row r="6" spans="1:11" x14ac:dyDescent="0.25">
      <c r="A6" s="23">
        <v>3</v>
      </c>
      <c r="B6" s="23">
        <v>115</v>
      </c>
      <c r="C6" s="24" t="s">
        <v>181</v>
      </c>
      <c r="D6" s="24" t="s">
        <v>25</v>
      </c>
      <c r="E6" s="32">
        <v>2.2948842592592591E-3</v>
      </c>
      <c r="F6" s="32">
        <v>2.3215856481481481E-3</v>
      </c>
      <c r="G6" s="32">
        <v>2.3094675925925926E-3</v>
      </c>
      <c r="H6" s="32">
        <v>2.3535300925925924E-3</v>
      </c>
      <c r="J6" s="39">
        <v>9.2794675925925926E-3</v>
      </c>
      <c r="K6" s="43">
        <v>15</v>
      </c>
    </row>
    <row r="7" spans="1:11" x14ac:dyDescent="0.25">
      <c r="A7" s="23">
        <v>4</v>
      </c>
      <c r="B7" s="23">
        <v>157</v>
      </c>
      <c r="C7" s="24" t="s">
        <v>11</v>
      </c>
      <c r="D7" s="24" t="s">
        <v>23</v>
      </c>
      <c r="E7" s="32">
        <v>2.334513888888889E-3</v>
      </c>
      <c r="F7" s="32">
        <v>2.3315856481481482E-3</v>
      </c>
      <c r="G7" s="32">
        <v>2.4267939814814816E-3</v>
      </c>
      <c r="H7" s="32">
        <v>2.4067013888888892E-3</v>
      </c>
      <c r="J7" s="39">
        <v>9.499594907407408E-3</v>
      </c>
      <c r="K7" s="43">
        <v>12</v>
      </c>
    </row>
    <row r="8" spans="1:11" x14ac:dyDescent="0.25">
      <c r="A8" s="23">
        <v>5</v>
      </c>
      <c r="B8" s="23">
        <v>17</v>
      </c>
      <c r="C8" s="24" t="s">
        <v>22</v>
      </c>
      <c r="D8" s="24" t="s">
        <v>23</v>
      </c>
      <c r="E8" s="32">
        <v>2.3922106481481481E-3</v>
      </c>
      <c r="F8" s="32">
        <v>2.4070023148148145E-3</v>
      </c>
      <c r="G8" s="32">
        <v>2.3932638888888888E-3</v>
      </c>
      <c r="H8" s="32">
        <v>2.4123958333333337E-3</v>
      </c>
      <c r="J8" s="39">
        <v>9.604872685185185E-3</v>
      </c>
      <c r="K8" s="43">
        <v>10</v>
      </c>
    </row>
    <row r="9" spans="1:11" x14ac:dyDescent="0.25">
      <c r="A9" s="23">
        <v>6</v>
      </c>
      <c r="B9" s="23">
        <v>72</v>
      </c>
      <c r="C9" s="24" t="s">
        <v>13</v>
      </c>
      <c r="D9" s="24" t="s">
        <v>14</v>
      </c>
      <c r="E9" s="32">
        <v>2.1876157407407408E-3</v>
      </c>
      <c r="F9" s="32">
        <v>2.3547916666666669E-3</v>
      </c>
      <c r="G9" s="32">
        <v>2.2318171296296296E-3</v>
      </c>
      <c r="H9" s="32">
        <v>2.7867013888888889E-3</v>
      </c>
      <c r="I9" s="42">
        <v>3.472222222222222E-3</v>
      </c>
      <c r="J9" s="39">
        <v>9.6187962962962954E-3</v>
      </c>
      <c r="K9" s="43">
        <v>8</v>
      </c>
    </row>
    <row r="10" spans="1:11" x14ac:dyDescent="0.25">
      <c r="A10" s="23">
        <v>7</v>
      </c>
      <c r="B10" s="23">
        <v>163</v>
      </c>
      <c r="C10" s="24" t="s">
        <v>296</v>
      </c>
      <c r="D10" s="24" t="s">
        <v>297</v>
      </c>
      <c r="E10" s="32">
        <v>2.4048032407407408E-3</v>
      </c>
      <c r="F10" s="32">
        <v>2.4795370370370375E-3</v>
      </c>
      <c r="G10" s="32">
        <v>2.4829282407407408E-3</v>
      </c>
      <c r="H10" s="32">
        <v>2.5339351851851851E-3</v>
      </c>
      <c r="J10" s="39">
        <v>9.901203703703702E-3</v>
      </c>
      <c r="K10" s="43">
        <v>6</v>
      </c>
    </row>
    <row r="11" spans="1:11" x14ac:dyDescent="0.25">
      <c r="A11" s="23">
        <v>8</v>
      </c>
      <c r="B11" s="23">
        <v>136</v>
      </c>
      <c r="C11" s="24" t="s">
        <v>29</v>
      </c>
      <c r="D11" s="24" t="s">
        <v>25</v>
      </c>
      <c r="E11" s="32">
        <v>2.3575578703703705E-3</v>
      </c>
      <c r="F11" s="32">
        <v>2.6879629629629632E-3</v>
      </c>
      <c r="G11" s="32">
        <v>2.4465393518518521E-3</v>
      </c>
      <c r="H11" s="32">
        <v>2.3768518518518518E-3</v>
      </c>
      <c r="I11" s="42">
        <v>3.472222222222222E-3</v>
      </c>
      <c r="J11" s="39">
        <v>9.9267824074074067E-3</v>
      </c>
      <c r="K11" s="43">
        <v>4</v>
      </c>
    </row>
    <row r="12" spans="1:11" x14ac:dyDescent="0.25">
      <c r="A12" s="23">
        <v>9</v>
      </c>
      <c r="B12" s="23">
        <v>162</v>
      </c>
      <c r="C12" s="24" t="s">
        <v>298</v>
      </c>
      <c r="D12" s="24" t="s">
        <v>299</v>
      </c>
      <c r="E12" s="32">
        <v>2.5452546296296295E-3</v>
      </c>
      <c r="F12" s="32">
        <v>2.5669097222222222E-3</v>
      </c>
      <c r="G12" s="32">
        <v>2.6562500000000002E-3</v>
      </c>
      <c r="H12" s="32">
        <v>2.6009490740740741E-3</v>
      </c>
      <c r="J12" s="39">
        <v>1.0369363425925926E-2</v>
      </c>
      <c r="K12" s="43">
        <v>2</v>
      </c>
    </row>
    <row r="13" spans="1:11" x14ac:dyDescent="0.25">
      <c r="A13" s="23">
        <v>10</v>
      </c>
      <c r="B13" s="23">
        <v>154</v>
      </c>
      <c r="C13" s="24" t="s">
        <v>255</v>
      </c>
      <c r="D13" s="24" t="s">
        <v>256</v>
      </c>
      <c r="E13" s="32">
        <v>2.7420601851851855E-3</v>
      </c>
      <c r="F13" s="32">
        <v>2.5544097222222222E-3</v>
      </c>
      <c r="G13" s="32">
        <v>2.9868171296296296E-3</v>
      </c>
      <c r="H13" s="36">
        <v>2.9560185185185188E-3</v>
      </c>
      <c r="I13" s="42">
        <v>3.472222222222222E-3</v>
      </c>
      <c r="J13" s="39">
        <v>1.1297453703703705E-2</v>
      </c>
      <c r="K13" s="43">
        <v>1</v>
      </c>
    </row>
    <row r="14" spans="1:11" x14ac:dyDescent="0.25">
      <c r="A14" s="23">
        <v>11</v>
      </c>
      <c r="B14" s="23">
        <v>199</v>
      </c>
      <c r="C14" s="24" t="s">
        <v>300</v>
      </c>
      <c r="D14" s="24" t="s">
        <v>83</v>
      </c>
      <c r="E14" s="32">
        <v>2.6754629629629628E-3</v>
      </c>
      <c r="F14" s="32">
        <v>2.9632523148148144E-3</v>
      </c>
      <c r="G14" s="32">
        <v>2.732488425925926E-3</v>
      </c>
      <c r="H14" s="32">
        <v>2.8978935185185184E-3</v>
      </c>
      <c r="I14" s="42">
        <v>6.9444444444444441E-3</v>
      </c>
      <c r="J14" s="39">
        <v>1.1384837962962963E-2</v>
      </c>
    </row>
    <row r="15" spans="1:11" x14ac:dyDescent="0.25">
      <c r="A15" s="87" t="s">
        <v>32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x14ac:dyDescent="0.25">
      <c r="A16" s="22" t="s">
        <v>1</v>
      </c>
      <c r="B16" s="22" t="s">
        <v>2</v>
      </c>
      <c r="C16" s="26" t="s">
        <v>3</v>
      </c>
      <c r="D16" s="26" t="s">
        <v>4</v>
      </c>
      <c r="E16" s="22" t="s">
        <v>5</v>
      </c>
      <c r="F16" s="22" t="s">
        <v>6</v>
      </c>
      <c r="G16" s="22" t="s">
        <v>7</v>
      </c>
      <c r="H16" s="22" t="s">
        <v>8</v>
      </c>
      <c r="I16" s="22" t="s">
        <v>9</v>
      </c>
      <c r="J16" s="22" t="s">
        <v>10</v>
      </c>
      <c r="K16" s="22" t="s">
        <v>161</v>
      </c>
    </row>
    <row r="17" spans="1:11" x14ac:dyDescent="0.25">
      <c r="A17" s="23">
        <v>1</v>
      </c>
      <c r="B17" s="23">
        <v>11</v>
      </c>
      <c r="C17" s="24" t="s">
        <v>141</v>
      </c>
      <c r="D17" s="24" t="s">
        <v>142</v>
      </c>
      <c r="E17" s="32">
        <v>2.1895833333333333E-3</v>
      </c>
      <c r="F17" s="32">
        <v>2.2259606481481484E-3</v>
      </c>
      <c r="G17" s="32">
        <v>2.2314004629629632E-3</v>
      </c>
      <c r="H17" s="32">
        <v>2.2492824074074077E-3</v>
      </c>
      <c r="J17" s="39">
        <v>8.8962268518518513E-3</v>
      </c>
      <c r="K17" s="43">
        <v>25</v>
      </c>
    </row>
    <row r="18" spans="1:11" x14ac:dyDescent="0.25">
      <c r="A18" s="23">
        <v>2</v>
      </c>
      <c r="B18" s="23">
        <v>50</v>
      </c>
      <c r="C18" s="24" t="s">
        <v>35</v>
      </c>
      <c r="D18" s="24" t="s">
        <v>36</v>
      </c>
      <c r="E18" s="32">
        <v>2.2224537037037039E-3</v>
      </c>
      <c r="F18" s="32">
        <v>2.2391550925925925E-3</v>
      </c>
      <c r="G18" s="32">
        <v>2.2429629629629631E-3</v>
      </c>
      <c r="H18" s="32">
        <v>2.2594097222222221E-3</v>
      </c>
      <c r="J18" s="39">
        <v>8.9639814814814808E-3</v>
      </c>
      <c r="K18" s="43">
        <v>18</v>
      </c>
    </row>
    <row r="19" spans="1:11" x14ac:dyDescent="0.25">
      <c r="A19" s="23">
        <v>3</v>
      </c>
      <c r="B19" s="23">
        <v>28</v>
      </c>
      <c r="C19" s="24" t="s">
        <v>33</v>
      </c>
      <c r="D19" s="24" t="s">
        <v>34</v>
      </c>
      <c r="E19" s="32">
        <v>2.1585532407407408E-3</v>
      </c>
      <c r="F19" s="32">
        <v>2.2250810185185186E-3</v>
      </c>
      <c r="G19" s="32">
        <v>2.2433564814814816E-3</v>
      </c>
      <c r="H19" s="32">
        <v>2.3464699074074074E-3</v>
      </c>
      <c r="J19" s="39">
        <v>8.9734606481481488E-3</v>
      </c>
      <c r="K19" s="43">
        <v>15</v>
      </c>
    </row>
    <row r="20" spans="1:11" x14ac:dyDescent="0.25">
      <c r="A20" s="23">
        <v>4</v>
      </c>
      <c r="B20" s="23">
        <v>21</v>
      </c>
      <c r="C20" s="24" t="s">
        <v>260</v>
      </c>
      <c r="D20" s="24" t="s">
        <v>50</v>
      </c>
      <c r="E20" s="32">
        <v>2.2321643518518519E-3</v>
      </c>
      <c r="F20" s="32">
        <v>2.2689930555555558E-3</v>
      </c>
      <c r="G20" s="32">
        <v>2.2556712962962964E-3</v>
      </c>
      <c r="H20" s="32">
        <v>2.2791550925925926E-3</v>
      </c>
      <c r="I20" s="42">
        <v>3.472222222222222E-3</v>
      </c>
      <c r="J20" s="39">
        <v>9.0938541666666668E-3</v>
      </c>
      <c r="K20" s="43">
        <v>12</v>
      </c>
    </row>
    <row r="21" spans="1:11" x14ac:dyDescent="0.25">
      <c r="A21" s="23">
        <v>5</v>
      </c>
      <c r="B21" s="23">
        <v>333</v>
      </c>
      <c r="C21" s="24" t="s">
        <v>39</v>
      </c>
      <c r="D21" s="24" t="s">
        <v>40</v>
      </c>
      <c r="E21" s="32">
        <v>2.2616782407407407E-3</v>
      </c>
      <c r="F21" s="32">
        <v>2.3004050925925926E-3</v>
      </c>
      <c r="G21" s="32">
        <v>2.3150578703703701E-3</v>
      </c>
      <c r="H21" s="32">
        <v>2.3557060185185187E-3</v>
      </c>
      <c r="J21" s="39">
        <v>9.2328472222222221E-3</v>
      </c>
      <c r="K21" s="43">
        <v>10</v>
      </c>
    </row>
    <row r="22" spans="1:11" x14ac:dyDescent="0.25">
      <c r="A22" s="23">
        <v>6</v>
      </c>
      <c r="B22" s="23">
        <v>68</v>
      </c>
      <c r="C22" s="24" t="s">
        <v>37</v>
      </c>
      <c r="D22" s="24" t="s">
        <v>91</v>
      </c>
      <c r="E22" s="32">
        <v>2.2894907407407408E-3</v>
      </c>
      <c r="F22" s="32">
        <v>2.3239699074074074E-3</v>
      </c>
      <c r="G22" s="32">
        <v>2.2939004629629629E-3</v>
      </c>
      <c r="H22" s="32">
        <v>2.3395949074074074E-3</v>
      </c>
      <c r="J22" s="39">
        <v>9.2469560185185189E-3</v>
      </c>
      <c r="K22" s="43">
        <v>8</v>
      </c>
    </row>
    <row r="23" spans="1:11" x14ac:dyDescent="0.25">
      <c r="A23" s="23">
        <v>7</v>
      </c>
      <c r="B23" s="23">
        <v>145</v>
      </c>
      <c r="C23" s="24" t="s">
        <v>41</v>
      </c>
      <c r="D23" s="24" t="s">
        <v>42</v>
      </c>
      <c r="E23" s="32">
        <v>2.2726851851851853E-3</v>
      </c>
      <c r="F23" s="32">
        <v>2.3162731481481485E-3</v>
      </c>
      <c r="G23" s="32">
        <v>2.3405092592592592E-3</v>
      </c>
      <c r="H23" s="32">
        <v>2.4078703703703705E-3</v>
      </c>
      <c r="J23" s="39">
        <v>9.3373379629629639E-3</v>
      </c>
      <c r="K23" s="43">
        <v>6</v>
      </c>
    </row>
    <row r="24" spans="1:11" x14ac:dyDescent="0.25">
      <c r="A24" s="23">
        <v>8</v>
      </c>
      <c r="B24" s="23">
        <v>153</v>
      </c>
      <c r="C24" s="24" t="s">
        <v>262</v>
      </c>
      <c r="D24" s="24" t="s">
        <v>205</v>
      </c>
      <c r="E24" s="32">
        <v>2.3630555555555553E-3</v>
      </c>
      <c r="F24" s="32">
        <v>2.3501504629629632E-3</v>
      </c>
      <c r="G24" s="32">
        <v>2.3691319444444445E-3</v>
      </c>
      <c r="H24" s="32">
        <v>2.4177199074074075E-3</v>
      </c>
      <c r="J24" s="39">
        <v>9.5000578703703705E-3</v>
      </c>
      <c r="K24" s="43">
        <v>4</v>
      </c>
    </row>
    <row r="25" spans="1:11" x14ac:dyDescent="0.25">
      <c r="A25" s="23">
        <v>9</v>
      </c>
      <c r="B25" s="23">
        <v>51</v>
      </c>
      <c r="C25" s="24" t="s">
        <v>43</v>
      </c>
      <c r="D25" s="24" t="s">
        <v>36</v>
      </c>
      <c r="E25" s="32">
        <v>2.4308564814814813E-3</v>
      </c>
      <c r="F25" s="32">
        <v>2.3736921296296297E-3</v>
      </c>
      <c r="G25" s="32">
        <v>2.4049537037037039E-3</v>
      </c>
      <c r="H25" s="32">
        <v>2.4037152777777776E-3</v>
      </c>
      <c r="J25" s="39">
        <v>9.6132175925925916E-3</v>
      </c>
      <c r="K25" s="43">
        <v>2</v>
      </c>
    </row>
    <row r="26" spans="1:11" x14ac:dyDescent="0.25">
      <c r="A26" s="23">
        <v>10</v>
      </c>
      <c r="B26" s="23">
        <v>165</v>
      </c>
      <c r="C26" s="24" t="s">
        <v>257</v>
      </c>
      <c r="D26" s="24" t="s">
        <v>52</v>
      </c>
      <c r="E26" s="32">
        <v>2.3350231481481481E-3</v>
      </c>
      <c r="F26" s="32">
        <v>2.3990393518518514E-3</v>
      </c>
      <c r="G26" s="32">
        <v>2.4904050925925927E-3</v>
      </c>
      <c r="H26" s="32">
        <v>2.4287037037037033E-3</v>
      </c>
      <c r="J26" s="39">
        <v>9.6531712962962968E-3</v>
      </c>
      <c r="K26" s="43">
        <v>1</v>
      </c>
    </row>
    <row r="27" spans="1:11" x14ac:dyDescent="0.25">
      <c r="A27" s="23">
        <v>11</v>
      </c>
      <c r="B27" s="23">
        <v>149</v>
      </c>
      <c r="C27" s="24" t="s">
        <v>46</v>
      </c>
      <c r="D27" s="24" t="s">
        <v>42</v>
      </c>
      <c r="E27" s="32">
        <v>2.3525810185185186E-3</v>
      </c>
      <c r="F27" s="32">
        <v>2.4839120370370366E-3</v>
      </c>
      <c r="G27" s="32">
        <v>2.4621180555555555E-3</v>
      </c>
      <c r="H27" s="32">
        <v>2.4238541666666666E-3</v>
      </c>
      <c r="J27" s="39">
        <v>9.7224652777777778E-3</v>
      </c>
    </row>
    <row r="28" spans="1:11" x14ac:dyDescent="0.25">
      <c r="A28" s="23">
        <v>12</v>
      </c>
      <c r="B28" s="23">
        <v>69</v>
      </c>
      <c r="C28" s="24" t="s">
        <v>62</v>
      </c>
      <c r="D28" s="24" t="s">
        <v>63</v>
      </c>
      <c r="E28" s="32">
        <v>2.4245949074074074E-3</v>
      </c>
      <c r="F28" s="32">
        <v>2.4591782407407405E-3</v>
      </c>
      <c r="G28" s="32">
        <v>2.4333796296296295E-3</v>
      </c>
      <c r="H28" s="32">
        <v>2.5296412037037037E-3</v>
      </c>
      <c r="J28" s="39">
        <v>9.8467939814814824E-3</v>
      </c>
    </row>
    <row r="29" spans="1:11" x14ac:dyDescent="0.25">
      <c r="A29" s="23">
        <v>13</v>
      </c>
      <c r="B29" s="23">
        <v>62</v>
      </c>
      <c r="C29" s="24" t="s">
        <v>64</v>
      </c>
      <c r="D29" s="24" t="s">
        <v>42</v>
      </c>
      <c r="E29" s="32">
        <v>2.4232060185185185E-3</v>
      </c>
      <c r="F29" s="32">
        <v>2.4675347222222225E-3</v>
      </c>
      <c r="G29" s="32">
        <v>2.4749537037037036E-3</v>
      </c>
      <c r="H29" s="32">
        <v>2.4914004629629631E-3</v>
      </c>
      <c r="J29" s="39">
        <v>9.8570949074074064E-3</v>
      </c>
    </row>
    <row r="30" spans="1:11" x14ac:dyDescent="0.25">
      <c r="A30" s="23">
        <v>14</v>
      </c>
      <c r="B30" s="23">
        <v>130</v>
      </c>
      <c r="C30" s="24" t="s">
        <v>197</v>
      </c>
      <c r="D30" s="24" t="s">
        <v>91</v>
      </c>
      <c r="E30" s="32">
        <v>2.4644560185185186E-3</v>
      </c>
      <c r="F30" s="32">
        <v>2.4965162037037035E-3</v>
      </c>
      <c r="G30" s="32">
        <v>2.4710532407407411E-3</v>
      </c>
      <c r="H30" s="32">
        <v>2.4831712962962963E-3</v>
      </c>
      <c r="J30" s="39">
        <v>9.915196759259259E-3</v>
      </c>
    </row>
    <row r="31" spans="1:11" x14ac:dyDescent="0.25">
      <c r="A31" s="23">
        <v>15</v>
      </c>
      <c r="B31" s="23">
        <v>148</v>
      </c>
      <c r="C31" s="24" t="s">
        <v>261</v>
      </c>
      <c r="D31" s="24" t="s">
        <v>144</v>
      </c>
      <c r="E31" s="32">
        <v>2.4090740740740739E-3</v>
      </c>
      <c r="F31" s="32">
        <v>2.4389699074074075E-3</v>
      </c>
      <c r="G31" s="32">
        <v>2.5050694444444443E-3</v>
      </c>
      <c r="H31" s="32">
        <v>2.6114467592592591E-3</v>
      </c>
      <c r="J31" s="39">
        <v>9.9645601851851857E-3</v>
      </c>
    </row>
    <row r="32" spans="1:11" x14ac:dyDescent="0.25">
      <c r="A32" s="23">
        <v>16</v>
      </c>
      <c r="B32" s="23">
        <v>183</v>
      </c>
      <c r="C32" s="24" t="s">
        <v>301</v>
      </c>
      <c r="D32" s="24" t="s">
        <v>302</v>
      </c>
      <c r="E32" s="32">
        <v>2.5087152777777777E-3</v>
      </c>
      <c r="F32" s="32">
        <v>2.5498958333333333E-3</v>
      </c>
      <c r="G32" s="32">
        <v>2.5052199074074074E-3</v>
      </c>
      <c r="H32" s="32">
        <v>2.5415162037037038E-3</v>
      </c>
      <c r="J32" s="39">
        <v>1.0105347222222222E-2</v>
      </c>
    </row>
    <row r="33" spans="1:11" x14ac:dyDescent="0.25">
      <c r="A33" s="23">
        <v>17</v>
      </c>
      <c r="B33" s="23">
        <v>105</v>
      </c>
      <c r="C33" s="24" t="s">
        <v>190</v>
      </c>
      <c r="D33" s="24" t="s">
        <v>191</v>
      </c>
      <c r="E33" s="32">
        <v>2.6105439814814815E-3</v>
      </c>
      <c r="F33" s="32">
        <v>2.5084374999999998E-3</v>
      </c>
      <c r="G33" s="32">
        <v>2.5279629629629632E-3</v>
      </c>
      <c r="H33" s="32">
        <v>2.5122800925925924E-3</v>
      </c>
      <c r="I33" s="42">
        <v>3.472222222222222E-3</v>
      </c>
      <c r="J33" s="39">
        <v>1.0217094907407407E-2</v>
      </c>
    </row>
    <row r="34" spans="1:11" x14ac:dyDescent="0.25">
      <c r="A34" s="23">
        <v>18</v>
      </c>
      <c r="B34" s="23">
        <v>146</v>
      </c>
      <c r="C34" s="24" t="s">
        <v>292</v>
      </c>
      <c r="D34" s="24" t="s">
        <v>158</v>
      </c>
      <c r="E34" s="32">
        <v>2.6082291666666667E-3</v>
      </c>
      <c r="F34" s="32">
        <v>2.6142245370370369E-3</v>
      </c>
      <c r="G34" s="32">
        <v>2.5716898148148148E-3</v>
      </c>
      <c r="H34" s="32">
        <v>2.6134143518518516E-3</v>
      </c>
      <c r="I34" s="42">
        <v>3.472222222222222E-3</v>
      </c>
      <c r="J34" s="39">
        <v>1.046542824074074E-2</v>
      </c>
    </row>
    <row r="35" spans="1:11" x14ac:dyDescent="0.25">
      <c r="A35" s="23">
        <v>19</v>
      </c>
      <c r="B35" s="23">
        <v>110</v>
      </c>
      <c r="C35" s="24" t="s">
        <v>198</v>
      </c>
      <c r="D35" s="24" t="s">
        <v>38</v>
      </c>
      <c r="E35" s="32">
        <v>2.5470370370370373E-3</v>
      </c>
      <c r="F35" s="32">
        <v>2.8330902777777777E-3</v>
      </c>
      <c r="G35" s="32">
        <v>2.5861458333333335E-3</v>
      </c>
      <c r="H35" s="32">
        <v>2.7889236111111114E-3</v>
      </c>
      <c r="I35" s="42">
        <v>6.9444444444444441E-3</v>
      </c>
      <c r="J35" s="39">
        <v>1.0870937499999999E-2</v>
      </c>
    </row>
    <row r="36" spans="1:11" x14ac:dyDescent="0.25">
      <c r="A36" s="23">
        <v>20</v>
      </c>
      <c r="B36" s="23">
        <v>103</v>
      </c>
      <c r="C36" s="24" t="s">
        <v>202</v>
      </c>
      <c r="D36" s="24" t="s">
        <v>203</v>
      </c>
      <c r="E36" s="32">
        <v>2.6602546296296292E-3</v>
      </c>
      <c r="F36" s="32">
        <v>2.8447222222222224E-3</v>
      </c>
      <c r="G36" s="32">
        <v>2.6963194444444443E-3</v>
      </c>
      <c r="H36" s="32">
        <v>2.6867824074074073E-3</v>
      </c>
      <c r="J36" s="39">
        <v>1.0888078703703704E-2</v>
      </c>
    </row>
    <row r="37" spans="1:11" x14ac:dyDescent="0.25">
      <c r="A37" s="23">
        <v>21</v>
      </c>
      <c r="B37" s="23">
        <v>188</v>
      </c>
      <c r="C37" s="24" t="s">
        <v>303</v>
      </c>
      <c r="D37" s="24" t="s">
        <v>79</v>
      </c>
      <c r="E37" s="32">
        <v>2.5197453703703705E-3</v>
      </c>
      <c r="F37" s="32">
        <v>2.7909837962962962E-3</v>
      </c>
      <c r="G37" s="32">
        <v>2.7888888888888889E-3</v>
      </c>
      <c r="H37" s="32">
        <v>2.9055439814814812E-3</v>
      </c>
      <c r="J37" s="39">
        <v>1.1005162037037037E-2</v>
      </c>
    </row>
    <row r="38" spans="1:11" x14ac:dyDescent="0.25">
      <c r="A38" s="23">
        <v>22</v>
      </c>
      <c r="B38" s="23">
        <v>170</v>
      </c>
      <c r="C38" s="24" t="s">
        <v>304</v>
      </c>
      <c r="D38" s="24" t="s">
        <v>305</v>
      </c>
      <c r="E38" s="32">
        <v>2.7495023148148153E-3</v>
      </c>
      <c r="F38" s="32">
        <v>2.6062037037037039E-3</v>
      </c>
      <c r="G38" s="32">
        <v>2.7498032407407406E-3</v>
      </c>
      <c r="H38" s="32">
        <v>2.658275462962963E-3</v>
      </c>
      <c r="I38" s="42">
        <v>2.0833333333333332E-2</v>
      </c>
      <c r="J38" s="39">
        <v>1.1111006944444444E-2</v>
      </c>
    </row>
    <row r="39" spans="1:11" x14ac:dyDescent="0.25">
      <c r="A39" s="87" t="s">
        <v>65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x14ac:dyDescent="0.25">
      <c r="A40" s="22" t="s">
        <v>1</v>
      </c>
      <c r="B40" s="22" t="s">
        <v>2</v>
      </c>
      <c r="C40" s="26" t="s">
        <v>3</v>
      </c>
      <c r="D40" s="26" t="s">
        <v>4</v>
      </c>
      <c r="E40" s="22" t="s">
        <v>5</v>
      </c>
      <c r="F40" s="22" t="s">
        <v>6</v>
      </c>
      <c r="G40" s="22" t="s">
        <v>7</v>
      </c>
      <c r="H40" s="22" t="s">
        <v>8</v>
      </c>
      <c r="I40" s="22" t="s">
        <v>9</v>
      </c>
      <c r="J40" s="22" t="s">
        <v>10</v>
      </c>
      <c r="K40" s="22" t="s">
        <v>161</v>
      </c>
    </row>
    <row r="41" spans="1:11" x14ac:dyDescent="0.25">
      <c r="A41" s="23">
        <v>1</v>
      </c>
      <c r="B41" s="23">
        <v>123</v>
      </c>
      <c r="C41" s="24" t="s">
        <v>87</v>
      </c>
      <c r="D41" s="24" t="s">
        <v>75</v>
      </c>
      <c r="E41" s="32">
        <v>2.1085532407407407E-3</v>
      </c>
      <c r="F41" s="32">
        <v>2.1335069444444444E-3</v>
      </c>
      <c r="G41" s="32">
        <v>2.1469675925925922E-3</v>
      </c>
      <c r="H41" s="32">
        <v>2.165949074074074E-3</v>
      </c>
      <c r="J41" s="39">
        <v>8.5549768518518518E-3</v>
      </c>
      <c r="K41" s="43">
        <v>25</v>
      </c>
    </row>
    <row r="42" spans="1:11" x14ac:dyDescent="0.25">
      <c r="A42" s="23">
        <v>2</v>
      </c>
      <c r="B42" s="23">
        <v>30</v>
      </c>
      <c r="C42" s="24" t="s">
        <v>70</v>
      </c>
      <c r="D42" s="24" t="s">
        <v>71</v>
      </c>
      <c r="E42" s="32">
        <v>2.164224537037037E-3</v>
      </c>
      <c r="F42" s="32">
        <v>2.1837615740740741E-3</v>
      </c>
      <c r="G42" s="32">
        <v>2.1594675925925926E-3</v>
      </c>
      <c r="H42" s="32">
        <v>2.1687037037037035E-3</v>
      </c>
      <c r="J42" s="39">
        <v>8.6761574074074067E-3</v>
      </c>
      <c r="K42" s="43">
        <v>18</v>
      </c>
    </row>
    <row r="43" spans="1:11" x14ac:dyDescent="0.25">
      <c r="A43" s="23">
        <v>3</v>
      </c>
      <c r="B43" s="23">
        <v>129</v>
      </c>
      <c r="C43" s="24" t="s">
        <v>206</v>
      </c>
      <c r="D43" s="24" t="s">
        <v>207</v>
      </c>
      <c r="E43" s="32">
        <v>2.151539351851852E-3</v>
      </c>
      <c r="F43" s="32">
        <v>2.1535648148148148E-3</v>
      </c>
      <c r="G43" s="32">
        <v>2.1610648148148149E-3</v>
      </c>
      <c r="H43" s="32">
        <v>2.2107407407407405E-3</v>
      </c>
      <c r="J43" s="39">
        <v>8.6769097222222213E-3</v>
      </c>
      <c r="K43" s="43">
        <v>15</v>
      </c>
    </row>
    <row r="44" spans="1:11" x14ac:dyDescent="0.25">
      <c r="A44" s="23">
        <v>4</v>
      </c>
      <c r="B44" s="23">
        <v>49</v>
      </c>
      <c r="C44" s="24" t="s">
        <v>68</v>
      </c>
      <c r="D44" s="24" t="s">
        <v>69</v>
      </c>
      <c r="E44" s="32">
        <v>2.1461342592592595E-3</v>
      </c>
      <c r="F44" s="32">
        <v>2.1604513888888888E-3</v>
      </c>
      <c r="G44" s="32">
        <v>2.1883449074074075E-3</v>
      </c>
      <c r="H44" s="32">
        <v>2.185300925925926E-3</v>
      </c>
      <c r="J44" s="39">
        <v>8.6802314814814815E-3</v>
      </c>
      <c r="K44" s="43">
        <v>12</v>
      </c>
    </row>
    <row r="45" spans="1:11" x14ac:dyDescent="0.25">
      <c r="A45" s="23">
        <v>5</v>
      </c>
      <c r="B45" s="23">
        <v>39</v>
      </c>
      <c r="C45" s="24" t="s">
        <v>73</v>
      </c>
      <c r="D45" s="24" t="s">
        <v>71</v>
      </c>
      <c r="E45" s="32">
        <v>2.1768865740740741E-3</v>
      </c>
      <c r="F45" s="32">
        <v>2.1853819444444442E-3</v>
      </c>
      <c r="G45" s="32">
        <v>2.1809837962962963E-3</v>
      </c>
      <c r="H45" s="32">
        <v>2.1869675925925928E-3</v>
      </c>
      <c r="J45" s="39">
        <v>8.730219907407407E-3</v>
      </c>
      <c r="K45" s="43">
        <v>10</v>
      </c>
    </row>
    <row r="46" spans="1:11" x14ac:dyDescent="0.25">
      <c r="A46" s="23">
        <v>6</v>
      </c>
      <c r="B46" s="23">
        <v>147</v>
      </c>
      <c r="C46" s="24" t="s">
        <v>30</v>
      </c>
      <c r="D46" s="24" t="s">
        <v>69</v>
      </c>
      <c r="E46" s="32">
        <v>2.2453703703703702E-3</v>
      </c>
      <c r="F46" s="32">
        <v>2.295775462962963E-3</v>
      </c>
      <c r="G46" s="32">
        <v>2.3054166666666666E-3</v>
      </c>
      <c r="H46" s="32">
        <v>2.3151967592592595E-3</v>
      </c>
      <c r="J46" s="39">
        <v>9.1617592592592584E-3</v>
      </c>
      <c r="K46" s="43">
        <v>8</v>
      </c>
    </row>
    <row r="47" spans="1:11" x14ac:dyDescent="0.25">
      <c r="A47" s="23">
        <v>7</v>
      </c>
      <c r="B47" s="23">
        <v>197</v>
      </c>
      <c r="C47" s="24" t="s">
        <v>306</v>
      </c>
      <c r="D47" s="24" t="s">
        <v>307</v>
      </c>
      <c r="E47" s="32">
        <v>2.3217708333333332E-3</v>
      </c>
      <c r="F47" s="32">
        <v>2.3095254629629629E-3</v>
      </c>
      <c r="G47" s="32">
        <v>2.3070949074074074E-3</v>
      </c>
      <c r="H47" s="32">
        <v>2.3045949074074075E-3</v>
      </c>
      <c r="J47" s="39">
        <v>9.2429861111111115E-3</v>
      </c>
      <c r="K47" s="43">
        <v>6</v>
      </c>
    </row>
    <row r="48" spans="1:11" x14ac:dyDescent="0.25">
      <c r="A48" s="23">
        <v>8</v>
      </c>
      <c r="B48" s="23">
        <v>29</v>
      </c>
      <c r="C48" s="24" t="s">
        <v>80</v>
      </c>
      <c r="D48" s="24" t="s">
        <v>81</v>
      </c>
      <c r="E48" s="32">
        <v>2.3184606481481481E-3</v>
      </c>
      <c r="F48" s="32">
        <v>2.3421412037037035E-3</v>
      </c>
      <c r="G48" s="32">
        <v>2.3227083333333333E-3</v>
      </c>
      <c r="H48" s="32">
        <v>2.3238194444444443E-3</v>
      </c>
      <c r="J48" s="39">
        <v>9.3071296296296287E-3</v>
      </c>
      <c r="K48" s="43">
        <v>4</v>
      </c>
    </row>
    <row r="49" spans="1:11" x14ac:dyDescent="0.25">
      <c r="A49" s="23">
        <v>9</v>
      </c>
      <c r="B49" s="23">
        <v>117</v>
      </c>
      <c r="C49" s="24" t="s">
        <v>208</v>
      </c>
      <c r="D49" s="24" t="s">
        <v>81</v>
      </c>
      <c r="E49" s="32">
        <v>2.2476620370370372E-3</v>
      </c>
      <c r="F49" s="32">
        <v>2.3217245370370371E-3</v>
      </c>
      <c r="G49" s="32">
        <v>2.3496064814814816E-3</v>
      </c>
      <c r="H49" s="32">
        <v>2.3445717592592594E-3</v>
      </c>
      <c r="I49" s="42">
        <v>3.472222222222222E-3</v>
      </c>
      <c r="J49" s="39">
        <v>9.3214351851851843E-3</v>
      </c>
      <c r="K49" s="43">
        <v>2</v>
      </c>
    </row>
    <row r="50" spans="1:11" x14ac:dyDescent="0.25">
      <c r="A50" s="23">
        <v>10</v>
      </c>
      <c r="B50" s="23">
        <v>53</v>
      </c>
      <c r="C50" s="24" t="s">
        <v>76</v>
      </c>
      <c r="D50" s="24" t="s">
        <v>77</v>
      </c>
      <c r="E50" s="32">
        <v>2.2729745370370369E-3</v>
      </c>
      <c r="F50" s="32">
        <v>2.3141666666666666E-3</v>
      </c>
      <c r="G50" s="36">
        <v>2.5694444444444445E-3</v>
      </c>
      <c r="H50" s="51">
        <v>2.2447569444444446E-3</v>
      </c>
      <c r="J50" s="39">
        <v>9.4013425925925913E-3</v>
      </c>
      <c r="K50" s="43">
        <v>1</v>
      </c>
    </row>
    <row r="51" spans="1:11" x14ac:dyDescent="0.25">
      <c r="A51" s="23">
        <v>11</v>
      </c>
      <c r="B51" s="23">
        <v>77</v>
      </c>
      <c r="C51" s="24" t="s">
        <v>74</v>
      </c>
      <c r="D51" s="24" t="s">
        <v>75</v>
      </c>
      <c r="E51" s="32">
        <v>2.166377314814815E-3</v>
      </c>
      <c r="F51" s="32">
        <v>2.2198611111111113E-3</v>
      </c>
      <c r="G51" s="36">
        <v>2.5694444444444445E-3</v>
      </c>
      <c r="H51" s="36">
        <v>2.5694444444444445E-3</v>
      </c>
      <c r="J51" s="39">
        <v>9.5251273148148144E-3</v>
      </c>
    </row>
    <row r="52" spans="1:11" x14ac:dyDescent="0.25">
      <c r="A52" s="23">
        <v>12</v>
      </c>
      <c r="B52" s="23">
        <v>137</v>
      </c>
      <c r="C52" s="24" t="s">
        <v>210</v>
      </c>
      <c r="D52" s="24" t="s">
        <v>211</v>
      </c>
      <c r="E52" s="32">
        <v>2.3296990740740739E-3</v>
      </c>
      <c r="F52" s="32">
        <v>2.3326041666666669E-3</v>
      </c>
      <c r="G52" s="32">
        <v>2.4580208333333333E-3</v>
      </c>
      <c r="H52" s="32">
        <v>2.4407175925925924E-3</v>
      </c>
      <c r="J52" s="39">
        <v>9.5610416666666656E-3</v>
      </c>
    </row>
    <row r="53" spans="1:11" x14ac:dyDescent="0.25">
      <c r="A53" s="23">
        <v>13</v>
      </c>
      <c r="B53" s="23">
        <v>135</v>
      </c>
      <c r="C53" s="24" t="s">
        <v>214</v>
      </c>
      <c r="D53" s="24" t="s">
        <v>106</v>
      </c>
      <c r="E53" s="32">
        <v>2.3759259259259259E-3</v>
      </c>
      <c r="F53" s="32">
        <v>2.3714467592592593E-3</v>
      </c>
      <c r="G53" s="32">
        <v>2.4357986111111112E-3</v>
      </c>
      <c r="H53" s="32">
        <v>2.4271527777777776E-3</v>
      </c>
      <c r="J53" s="39">
        <v>9.6103240740740732E-3</v>
      </c>
    </row>
    <row r="54" spans="1:11" x14ac:dyDescent="0.25">
      <c r="A54" s="23">
        <v>14</v>
      </c>
      <c r="B54" s="23">
        <v>3</v>
      </c>
      <c r="C54" s="24" t="s">
        <v>78</v>
      </c>
      <c r="D54" s="24" t="s">
        <v>79</v>
      </c>
      <c r="E54" s="32">
        <v>2.3717476851851851E-3</v>
      </c>
      <c r="F54" s="32">
        <v>2.3710532407407408E-3</v>
      </c>
      <c r="G54" s="32">
        <v>2.4238541666666666E-3</v>
      </c>
      <c r="H54" s="32">
        <v>2.4513194444444443E-3</v>
      </c>
      <c r="J54" s="39">
        <v>9.617974537037036E-3</v>
      </c>
    </row>
    <row r="55" spans="1:11" x14ac:dyDescent="0.25">
      <c r="A55" s="23">
        <v>15</v>
      </c>
      <c r="B55" s="23">
        <v>100</v>
      </c>
      <c r="C55" s="24" t="s">
        <v>276</v>
      </c>
      <c r="D55" s="24" t="s">
        <v>77</v>
      </c>
      <c r="E55" s="32">
        <v>2.366550925925926E-3</v>
      </c>
      <c r="F55" s="32">
        <v>2.4128125E-3</v>
      </c>
      <c r="G55" s="32">
        <v>2.5226504629629631E-3</v>
      </c>
      <c r="H55" s="36">
        <v>2.5694444444444445E-3</v>
      </c>
      <c r="J55" s="39">
        <v>9.8714583333333345E-3</v>
      </c>
    </row>
    <row r="56" spans="1:11" x14ac:dyDescent="0.25">
      <c r="A56" s="23">
        <v>16</v>
      </c>
      <c r="B56" s="23">
        <v>161</v>
      </c>
      <c r="C56" s="24" t="s">
        <v>308</v>
      </c>
      <c r="D56" s="24" t="s">
        <v>191</v>
      </c>
      <c r="E56" s="32">
        <v>2.4530208333333335E-3</v>
      </c>
      <c r="F56" s="32">
        <v>2.5525000000000001E-3</v>
      </c>
      <c r="G56" s="32">
        <v>2.4697337962962963E-3</v>
      </c>
      <c r="H56" s="32">
        <v>2.435636574074074E-3</v>
      </c>
      <c r="J56" s="39">
        <v>9.910891203703703E-3</v>
      </c>
    </row>
    <row r="57" spans="1:11" x14ac:dyDescent="0.25">
      <c r="A57" s="23">
        <v>17</v>
      </c>
      <c r="B57" s="23">
        <v>160</v>
      </c>
      <c r="C57" s="24" t="s">
        <v>309</v>
      </c>
      <c r="D57" s="24" t="s">
        <v>310</v>
      </c>
      <c r="E57" s="32">
        <v>2.4069675925925925E-3</v>
      </c>
      <c r="F57" s="32">
        <v>2.502858796296296E-3</v>
      </c>
      <c r="G57" s="32">
        <v>2.4664930555555555E-3</v>
      </c>
      <c r="H57" s="32">
        <v>2.5149189814814813E-3</v>
      </c>
      <c r="I57" s="42">
        <v>3.472222222222222E-3</v>
      </c>
      <c r="J57" s="39">
        <v>9.9491087962962962E-3</v>
      </c>
    </row>
    <row r="58" spans="1:11" x14ac:dyDescent="0.25">
      <c r="A58" s="23">
        <v>18</v>
      </c>
      <c r="B58" s="23">
        <v>184</v>
      </c>
      <c r="C58" s="24" t="s">
        <v>311</v>
      </c>
      <c r="D58" s="24" t="s">
        <v>93</v>
      </c>
      <c r="E58" s="32">
        <v>2.5451273148148147E-3</v>
      </c>
      <c r="F58" s="32">
        <v>2.5644791666666667E-3</v>
      </c>
      <c r="G58" s="32">
        <v>2.4190509259259256E-3</v>
      </c>
      <c r="H58" s="32">
        <v>2.4432754629629631E-3</v>
      </c>
      <c r="J58" s="39">
        <v>9.9719328703703706E-3</v>
      </c>
    </row>
    <row r="59" spans="1:11" x14ac:dyDescent="0.25">
      <c r="A59" s="23">
        <v>19</v>
      </c>
      <c r="B59" s="23">
        <v>9</v>
      </c>
      <c r="C59" s="24" t="s">
        <v>84</v>
      </c>
      <c r="D59" s="24" t="s">
        <v>58</v>
      </c>
      <c r="E59" s="32">
        <v>2.3728125000000004E-3</v>
      </c>
      <c r="F59" s="32">
        <v>2.591122685185185E-3</v>
      </c>
      <c r="G59" s="32">
        <v>2.5179282407407407E-3</v>
      </c>
      <c r="H59" s="32">
        <v>2.3614120370370373E-3</v>
      </c>
      <c r="I59" s="42">
        <v>1.0416666666666666E-2</v>
      </c>
      <c r="J59" s="39">
        <v>1.0016886574074074E-2</v>
      </c>
    </row>
    <row r="60" spans="1:11" x14ac:dyDescent="0.25">
      <c r="A60" s="87" t="s">
        <v>96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x14ac:dyDescent="0.25">
      <c r="A61" s="22" t="s">
        <v>1</v>
      </c>
      <c r="B61" s="22" t="s">
        <v>2</v>
      </c>
      <c r="C61" s="26" t="s">
        <v>3</v>
      </c>
      <c r="D61" s="26" t="s">
        <v>4</v>
      </c>
      <c r="E61" s="22" t="s">
        <v>5</v>
      </c>
      <c r="F61" s="22" t="s">
        <v>6</v>
      </c>
      <c r="G61" s="22" t="s">
        <v>7</v>
      </c>
      <c r="H61" s="22" t="s">
        <v>8</v>
      </c>
      <c r="I61" s="22" t="s">
        <v>9</v>
      </c>
      <c r="J61" s="22" t="s">
        <v>10</v>
      </c>
      <c r="K61" s="22" t="s">
        <v>161</v>
      </c>
    </row>
    <row r="62" spans="1:11" x14ac:dyDescent="0.25">
      <c r="A62" s="23">
        <v>1</v>
      </c>
      <c r="B62" s="23">
        <v>102</v>
      </c>
      <c r="C62" s="24" t="s">
        <v>103</v>
      </c>
      <c r="D62" s="24" t="s">
        <v>77</v>
      </c>
      <c r="E62" s="32">
        <v>2.1989583333333336E-3</v>
      </c>
      <c r="F62" s="32">
        <v>2.19375E-3</v>
      </c>
      <c r="G62" s="32">
        <v>2.1895370370370371E-3</v>
      </c>
      <c r="H62" s="32">
        <v>2.2247800925925924E-3</v>
      </c>
      <c r="J62" s="39">
        <v>8.8070254629629644E-3</v>
      </c>
      <c r="K62" s="43">
        <v>25</v>
      </c>
    </row>
    <row r="63" spans="1:11" x14ac:dyDescent="0.25">
      <c r="A63" s="23">
        <v>2</v>
      </c>
      <c r="B63" s="23">
        <v>13</v>
      </c>
      <c r="C63" s="24" t="s">
        <v>97</v>
      </c>
      <c r="D63" s="24" t="s">
        <v>98</v>
      </c>
      <c r="E63" s="32">
        <v>2.1702893518518516E-3</v>
      </c>
      <c r="F63" s="32">
        <v>2.196840277777778E-3</v>
      </c>
      <c r="G63" s="32">
        <v>2.2177083333333333E-3</v>
      </c>
      <c r="H63" s="32">
        <v>2.237615740740741E-3</v>
      </c>
      <c r="I63" s="42">
        <v>3.472222222222222E-3</v>
      </c>
      <c r="J63" s="39">
        <v>8.8803240740740735E-3</v>
      </c>
      <c r="K63" s="43">
        <v>18</v>
      </c>
    </row>
    <row r="64" spans="1:11" x14ac:dyDescent="0.25">
      <c r="A64" s="23">
        <v>3</v>
      </c>
      <c r="B64" s="23">
        <v>111</v>
      </c>
      <c r="C64" s="24" t="s">
        <v>218</v>
      </c>
      <c r="D64" s="24" t="s">
        <v>279</v>
      </c>
      <c r="E64" s="32">
        <v>2.1134259259259261E-3</v>
      </c>
      <c r="F64" s="32">
        <v>2.3075231481481484E-3</v>
      </c>
      <c r="G64" s="32">
        <v>2.2242245370370371E-3</v>
      </c>
      <c r="H64" s="32">
        <v>2.2244444444444443E-3</v>
      </c>
      <c r="I64" s="42">
        <v>3.472222222222222E-3</v>
      </c>
      <c r="J64" s="39">
        <v>8.9274884259259255E-3</v>
      </c>
      <c r="K64" s="43">
        <v>15</v>
      </c>
    </row>
    <row r="65" spans="1:11" x14ac:dyDescent="0.25">
      <c r="A65" s="23">
        <v>4</v>
      </c>
      <c r="B65" s="23">
        <v>152</v>
      </c>
      <c r="C65" s="24" t="s">
        <v>277</v>
      </c>
      <c r="D65" s="24" t="s">
        <v>81</v>
      </c>
      <c r="E65" s="32">
        <v>2.3175115740740738E-3</v>
      </c>
      <c r="F65" s="32">
        <v>2.3324999999999999E-3</v>
      </c>
      <c r="G65" s="32">
        <v>2.3306249999999998E-3</v>
      </c>
      <c r="H65" s="32">
        <v>2.3142361111111111E-3</v>
      </c>
      <c r="J65" s="39">
        <v>9.2948726851851838E-3</v>
      </c>
      <c r="K65" s="43">
        <v>12</v>
      </c>
    </row>
    <row r="66" spans="1:11" x14ac:dyDescent="0.25">
      <c r="A66" s="23">
        <v>5</v>
      </c>
      <c r="B66" s="23">
        <v>112</v>
      </c>
      <c r="C66" s="24" t="s">
        <v>217</v>
      </c>
      <c r="D66" s="24" t="s">
        <v>106</v>
      </c>
      <c r="E66" s="32">
        <v>2.3044675925925923E-3</v>
      </c>
      <c r="F66" s="32">
        <v>2.3127777777777777E-3</v>
      </c>
      <c r="G66" s="32">
        <v>2.3737384259259258E-3</v>
      </c>
      <c r="H66" s="32">
        <v>2.3582523148148148E-3</v>
      </c>
      <c r="I66" s="42">
        <v>3.472222222222222E-3</v>
      </c>
      <c r="J66" s="39">
        <v>9.4071064814814816E-3</v>
      </c>
      <c r="K66" s="43">
        <v>10</v>
      </c>
    </row>
    <row r="67" spans="1:11" x14ac:dyDescent="0.25">
      <c r="A67" s="23">
        <v>6</v>
      </c>
      <c r="B67" s="23">
        <v>88</v>
      </c>
      <c r="C67" s="24" t="s">
        <v>101</v>
      </c>
      <c r="D67" s="24" t="s">
        <v>102</v>
      </c>
      <c r="E67" s="32">
        <v>2.3427546296296295E-3</v>
      </c>
      <c r="F67" s="32">
        <v>2.3633449074074073E-3</v>
      </c>
      <c r="G67" s="32">
        <v>2.3789930555555556E-3</v>
      </c>
      <c r="H67" s="32">
        <v>2.4026851851851852E-3</v>
      </c>
      <c r="J67" s="39">
        <v>9.4877777777777773E-3</v>
      </c>
      <c r="K67" s="43">
        <v>8</v>
      </c>
    </row>
    <row r="68" spans="1:11" x14ac:dyDescent="0.25">
      <c r="A68" s="23">
        <v>7</v>
      </c>
      <c r="B68" s="23">
        <v>93</v>
      </c>
      <c r="C68" s="24" t="s">
        <v>104</v>
      </c>
      <c r="D68" s="24" t="s">
        <v>25</v>
      </c>
      <c r="E68" s="32">
        <v>2.4453240740740742E-3</v>
      </c>
      <c r="F68" s="32">
        <v>2.3834027777777781E-3</v>
      </c>
      <c r="G68" s="32">
        <v>2.3560763888888889E-3</v>
      </c>
      <c r="H68" s="32">
        <v>2.3963773148148147E-3</v>
      </c>
      <c r="J68" s="39">
        <v>9.5811805555555563E-3</v>
      </c>
      <c r="K68" s="43">
        <v>6</v>
      </c>
    </row>
    <row r="69" spans="1:11" x14ac:dyDescent="0.25">
      <c r="A69" s="23">
        <v>8</v>
      </c>
      <c r="B69" s="23">
        <v>177</v>
      </c>
      <c r="C69" s="24" t="s">
        <v>312</v>
      </c>
      <c r="D69" s="24" t="s">
        <v>137</v>
      </c>
      <c r="E69" s="32">
        <v>2.4114583333333336E-3</v>
      </c>
      <c r="F69" s="32">
        <v>2.4457986111111108E-3</v>
      </c>
      <c r="G69" s="32">
        <v>2.4121412037037037E-3</v>
      </c>
      <c r="H69" s="32">
        <v>2.4307870370370373E-3</v>
      </c>
      <c r="J69" s="39">
        <v>9.700185185185185E-3</v>
      </c>
      <c r="K69" s="43">
        <v>4</v>
      </c>
    </row>
    <row r="70" spans="1:11" x14ac:dyDescent="0.25">
      <c r="A70" s="23">
        <v>9</v>
      </c>
      <c r="B70" s="23">
        <v>156</v>
      </c>
      <c r="C70" s="24" t="s">
        <v>278</v>
      </c>
      <c r="D70" s="24" t="s">
        <v>279</v>
      </c>
      <c r="E70" s="32">
        <v>2.6006365740740742E-3</v>
      </c>
      <c r="F70" s="32">
        <v>2.4623495370370372E-3</v>
      </c>
      <c r="G70" s="32">
        <v>2.473472222222222E-3</v>
      </c>
      <c r="H70" s="32">
        <v>2.4608564814814814E-3</v>
      </c>
      <c r="I70" s="42">
        <v>3.472222222222222E-3</v>
      </c>
      <c r="J70" s="39">
        <v>1.0055185185185186E-2</v>
      </c>
      <c r="K70" s="43">
        <v>2</v>
      </c>
    </row>
    <row r="71" spans="1:11" x14ac:dyDescent="0.25">
      <c r="A71" s="23">
        <v>10</v>
      </c>
      <c r="B71" s="23">
        <v>48</v>
      </c>
      <c r="C71" s="24" t="s">
        <v>108</v>
      </c>
      <c r="D71" s="24" t="s">
        <v>106</v>
      </c>
      <c r="E71" s="32">
        <v>2.4338310185185188E-3</v>
      </c>
      <c r="F71" s="32">
        <v>2.4719675925925924E-3</v>
      </c>
      <c r="G71" s="32">
        <v>2.6100231481481482E-3</v>
      </c>
      <c r="H71" s="32">
        <v>2.551736111111111E-3</v>
      </c>
      <c r="J71" s="39">
        <v>1.0067557870370371E-2</v>
      </c>
      <c r="K71" s="43">
        <v>1</v>
      </c>
    </row>
    <row r="72" spans="1:11" x14ac:dyDescent="0.25">
      <c r="A72" s="23">
        <v>11</v>
      </c>
      <c r="B72" s="23">
        <v>186</v>
      </c>
      <c r="C72" s="24" t="s">
        <v>313</v>
      </c>
      <c r="D72" s="24" t="s">
        <v>81</v>
      </c>
      <c r="E72" s="32">
        <v>2.4829050925925925E-3</v>
      </c>
      <c r="F72" s="32">
        <v>2.5096527777777777E-3</v>
      </c>
      <c r="G72" s="32">
        <v>2.4651736111111111E-3</v>
      </c>
      <c r="H72" s="36">
        <v>2.8240740740740739E-3</v>
      </c>
      <c r="I72" s="42">
        <v>3.472222222222222E-3</v>
      </c>
      <c r="J72" s="39">
        <v>1.0339675925925926E-2</v>
      </c>
    </row>
    <row r="73" spans="1:11" x14ac:dyDescent="0.25">
      <c r="A73" s="23">
        <v>12</v>
      </c>
      <c r="B73" s="23">
        <v>169</v>
      </c>
      <c r="C73" s="24" t="s">
        <v>314</v>
      </c>
      <c r="D73" s="24" t="s">
        <v>279</v>
      </c>
      <c r="E73" s="32">
        <v>2.5770023148148145E-3</v>
      </c>
      <c r="F73" s="32">
        <v>2.6346296296296296E-3</v>
      </c>
      <c r="G73" s="32">
        <v>2.6361921296296294E-3</v>
      </c>
      <c r="H73" s="32">
        <v>2.623414351851852E-3</v>
      </c>
      <c r="J73" s="39">
        <v>1.0471238425925926E-2</v>
      </c>
    </row>
    <row r="74" spans="1:11" x14ac:dyDescent="0.25">
      <c r="A74" s="23">
        <v>13</v>
      </c>
      <c r="B74" s="23">
        <v>189</v>
      </c>
      <c r="C74" s="24" t="s">
        <v>315</v>
      </c>
      <c r="D74" s="24" t="s">
        <v>279</v>
      </c>
      <c r="E74" s="32">
        <v>2.7351504629629631E-3</v>
      </c>
      <c r="F74" s="32">
        <v>2.6680208333333334E-3</v>
      </c>
      <c r="G74" s="32">
        <v>2.7049652777777779E-3</v>
      </c>
      <c r="H74" s="32">
        <v>2.7709143518518521E-3</v>
      </c>
      <c r="J74" s="39">
        <v>1.0879050925925926E-2</v>
      </c>
    </row>
    <row r="75" spans="1:11" x14ac:dyDescent="0.25">
      <c r="A75" s="23">
        <v>14</v>
      </c>
      <c r="B75" s="23">
        <v>151</v>
      </c>
      <c r="C75" s="24" t="s">
        <v>316</v>
      </c>
      <c r="D75" s="24" t="s">
        <v>100</v>
      </c>
      <c r="E75" s="32">
        <v>2.5811111111111113E-3</v>
      </c>
      <c r="F75" s="32">
        <v>2.620150462962963E-3</v>
      </c>
      <c r="G75" s="32">
        <v>2.9031944444444444E-3</v>
      </c>
      <c r="H75" s="36">
        <v>2.8240740740740739E-3</v>
      </c>
      <c r="I75" s="42">
        <v>2.0833333333333332E-2</v>
      </c>
      <c r="J75" s="39">
        <v>1.1275752314814815E-2</v>
      </c>
    </row>
    <row r="76" spans="1:11" x14ac:dyDescent="0.25">
      <c r="A76" s="87" t="s">
        <v>113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1:11" x14ac:dyDescent="0.25">
      <c r="A77" s="22" t="s">
        <v>1</v>
      </c>
      <c r="B77" s="22" t="s">
        <v>2</v>
      </c>
      <c r="C77" s="26" t="s">
        <v>3</v>
      </c>
      <c r="D77" s="26" t="s">
        <v>4</v>
      </c>
      <c r="E77" s="22" t="s">
        <v>5</v>
      </c>
      <c r="F77" s="22" t="s">
        <v>6</v>
      </c>
      <c r="G77" s="22" t="s">
        <v>7</v>
      </c>
      <c r="H77" s="22" t="s">
        <v>8</v>
      </c>
      <c r="I77" s="22" t="s">
        <v>9</v>
      </c>
      <c r="J77" s="22" t="s">
        <v>10</v>
      </c>
      <c r="K77" s="22" t="s">
        <v>161</v>
      </c>
    </row>
    <row r="78" spans="1:11" x14ac:dyDescent="0.25">
      <c r="A78" s="23">
        <v>1</v>
      </c>
      <c r="B78" s="23">
        <v>99</v>
      </c>
      <c r="C78" s="24" t="s">
        <v>114</v>
      </c>
      <c r="D78" s="24" t="s">
        <v>115</v>
      </c>
      <c r="E78" s="32">
        <v>2.2452662037037037E-3</v>
      </c>
      <c r="F78" s="32">
        <v>2.2630555555555555E-3</v>
      </c>
      <c r="G78" s="32">
        <v>2.249803240740741E-3</v>
      </c>
      <c r="H78" s="32">
        <v>2.268287037037037E-3</v>
      </c>
      <c r="J78" s="39">
        <v>9.0264120370370377E-3</v>
      </c>
      <c r="K78" s="43">
        <v>25</v>
      </c>
    </row>
    <row r="79" spans="1:11" x14ac:dyDescent="0.25">
      <c r="A79" s="23">
        <v>2</v>
      </c>
      <c r="B79" s="23">
        <v>23</v>
      </c>
      <c r="C79" s="24" t="s">
        <v>117</v>
      </c>
      <c r="D79" s="24" t="s">
        <v>118</v>
      </c>
      <c r="E79" s="32">
        <v>2.2330324074074075E-3</v>
      </c>
      <c r="F79" s="32">
        <v>2.276064814814815E-3</v>
      </c>
      <c r="G79" s="32">
        <v>2.2944212962962966E-3</v>
      </c>
      <c r="H79" s="32">
        <v>2.2785995370370369E-3</v>
      </c>
      <c r="J79" s="39">
        <v>9.0821180555555551E-3</v>
      </c>
      <c r="K79" s="43">
        <v>18</v>
      </c>
    </row>
    <row r="80" spans="1:11" x14ac:dyDescent="0.25">
      <c r="A80" s="23">
        <v>3</v>
      </c>
      <c r="B80" s="23">
        <v>44</v>
      </c>
      <c r="C80" s="24" t="s">
        <v>116</v>
      </c>
      <c r="D80" s="24" t="s">
        <v>115</v>
      </c>
      <c r="E80" s="32">
        <v>2.2776620370370368E-3</v>
      </c>
      <c r="F80" s="32">
        <v>2.3123842592592593E-3</v>
      </c>
      <c r="G80" s="32">
        <v>2.3253125000000001E-3</v>
      </c>
      <c r="H80" s="32">
        <v>2.2968749999999999E-3</v>
      </c>
      <c r="J80" s="39">
        <v>9.2122337962962965E-3</v>
      </c>
      <c r="K80" s="43">
        <v>15</v>
      </c>
    </row>
    <row r="81" spans="1:11" x14ac:dyDescent="0.25">
      <c r="A81" s="23">
        <v>4</v>
      </c>
      <c r="B81" s="23">
        <v>56</v>
      </c>
      <c r="C81" s="24" t="s">
        <v>127</v>
      </c>
      <c r="D81" s="24" t="s">
        <v>128</v>
      </c>
      <c r="E81" s="32">
        <v>2.2995254629629629E-3</v>
      </c>
      <c r="F81" s="32">
        <v>2.3281018518518516E-3</v>
      </c>
      <c r="G81" s="32">
        <v>2.3614467592592593E-3</v>
      </c>
      <c r="H81" s="32">
        <v>2.3297222222222222E-3</v>
      </c>
      <c r="J81" s="39">
        <v>9.3187962962962955E-3</v>
      </c>
      <c r="K81" s="43">
        <v>12</v>
      </c>
    </row>
    <row r="82" spans="1:11" x14ac:dyDescent="0.25">
      <c r="A82" s="23">
        <v>5</v>
      </c>
      <c r="B82" s="23">
        <v>96</v>
      </c>
      <c r="C82" s="24" t="s">
        <v>134</v>
      </c>
      <c r="D82" s="24" t="s">
        <v>118</v>
      </c>
      <c r="E82" s="32">
        <v>2.3392592592592592E-3</v>
      </c>
      <c r="F82" s="32">
        <v>2.4052199074074076E-3</v>
      </c>
      <c r="G82" s="32">
        <v>2.3930555555555558E-3</v>
      </c>
      <c r="H82" s="32">
        <v>2.3992592592592594E-3</v>
      </c>
      <c r="J82" s="39">
        <v>9.5367939814814812E-3</v>
      </c>
      <c r="K82" s="43">
        <v>10</v>
      </c>
    </row>
    <row r="83" spans="1:11" x14ac:dyDescent="0.25">
      <c r="A83" s="23">
        <v>6</v>
      </c>
      <c r="B83" s="23">
        <v>87</v>
      </c>
      <c r="C83" s="24" t="s">
        <v>121</v>
      </c>
      <c r="D83" s="24" t="s">
        <v>122</v>
      </c>
      <c r="E83" s="32">
        <v>2.3705787037037037E-3</v>
      </c>
      <c r="F83" s="32">
        <v>2.4221990740740744E-3</v>
      </c>
      <c r="G83" s="32">
        <v>2.4463657407407407E-3</v>
      </c>
      <c r="H83" s="32">
        <v>2.4088425925925926E-3</v>
      </c>
      <c r="J83" s="39">
        <v>9.6479861111111124E-3</v>
      </c>
      <c r="K83" s="43">
        <v>8</v>
      </c>
    </row>
    <row r="84" spans="1:11" x14ac:dyDescent="0.25">
      <c r="A84" s="23">
        <v>7</v>
      </c>
      <c r="B84" s="23">
        <v>155</v>
      </c>
      <c r="C84" s="24" t="s">
        <v>281</v>
      </c>
      <c r="D84" s="24" t="s">
        <v>282</v>
      </c>
      <c r="E84" s="32">
        <v>2.4733680555555555E-3</v>
      </c>
      <c r="F84" s="32">
        <v>2.4217939814814814E-3</v>
      </c>
      <c r="G84" s="32">
        <v>2.3038194444444443E-3</v>
      </c>
      <c r="H84" s="32">
        <v>2.3194097222222223E-3</v>
      </c>
      <c r="I84" s="42">
        <v>1.0416666666666666E-2</v>
      </c>
      <c r="J84" s="39">
        <v>9.6920023148148148E-3</v>
      </c>
      <c r="K84" s="43">
        <v>6</v>
      </c>
    </row>
    <row r="85" spans="1:11" x14ac:dyDescent="0.25">
      <c r="A85" s="23">
        <v>8</v>
      </c>
      <c r="B85" s="23">
        <v>80</v>
      </c>
      <c r="C85" s="24" t="s">
        <v>123</v>
      </c>
      <c r="D85" s="24" t="s">
        <v>122</v>
      </c>
      <c r="E85" s="32">
        <v>2.3735995370370373E-3</v>
      </c>
      <c r="F85" s="32">
        <v>2.4601620370370372E-3</v>
      </c>
      <c r="G85" s="32">
        <v>2.387835648148148E-3</v>
      </c>
      <c r="H85" s="32">
        <v>2.541238425925926E-3</v>
      </c>
      <c r="J85" s="39">
        <v>9.762835648148149E-3</v>
      </c>
      <c r="K85" s="43">
        <v>4</v>
      </c>
    </row>
    <row r="86" spans="1:11" x14ac:dyDescent="0.25">
      <c r="A86" s="23">
        <v>9</v>
      </c>
      <c r="B86" s="23">
        <v>200</v>
      </c>
      <c r="C86" s="24" t="s">
        <v>186</v>
      </c>
      <c r="D86" s="24" t="s">
        <v>148</v>
      </c>
      <c r="E86" s="32">
        <v>2.386435185185185E-3</v>
      </c>
      <c r="F86" s="32">
        <v>2.5670833333333335E-3</v>
      </c>
      <c r="G86" s="32">
        <v>2.4346643518518519E-3</v>
      </c>
      <c r="H86" s="32">
        <v>2.4406944444444446E-3</v>
      </c>
      <c r="I86" s="42">
        <v>3.472222222222222E-3</v>
      </c>
      <c r="J86" s="39">
        <v>9.8867476851851842E-3</v>
      </c>
      <c r="K86" s="43">
        <v>2</v>
      </c>
    </row>
    <row r="87" spans="1:11" x14ac:dyDescent="0.25">
      <c r="A87" s="23">
        <v>10</v>
      </c>
      <c r="B87" s="23">
        <v>128</v>
      </c>
      <c r="C87" s="24" t="s">
        <v>226</v>
      </c>
      <c r="D87" s="24" t="s">
        <v>227</v>
      </c>
      <c r="E87" s="32">
        <v>2.4961921296296299E-3</v>
      </c>
      <c r="F87" s="32">
        <v>2.5945138888888888E-3</v>
      </c>
      <c r="G87" s="32">
        <v>2.6144907407407406E-3</v>
      </c>
      <c r="H87" s="32">
        <v>2.5416087962962966E-3</v>
      </c>
      <c r="J87" s="39">
        <v>1.0246527777777778E-2</v>
      </c>
      <c r="K87" s="43">
        <v>1</v>
      </c>
    </row>
    <row r="88" spans="1:11" x14ac:dyDescent="0.25">
      <c r="A88" s="23">
        <v>11</v>
      </c>
      <c r="B88" s="23">
        <v>179</v>
      </c>
      <c r="C88" s="24" t="s">
        <v>317</v>
      </c>
      <c r="D88" s="24" t="s">
        <v>135</v>
      </c>
      <c r="E88" s="32">
        <v>2.5473842592592592E-3</v>
      </c>
      <c r="F88" s="32">
        <v>2.5988078703703707E-3</v>
      </c>
      <c r="G88" s="32">
        <v>2.6265509259259258E-3</v>
      </c>
      <c r="H88" s="32">
        <v>2.5511574074074074E-3</v>
      </c>
      <c r="J88" s="39">
        <v>1.0323900462962962E-2</v>
      </c>
    </row>
    <row r="89" spans="1:11" x14ac:dyDescent="0.25">
      <c r="A89" s="23">
        <v>12</v>
      </c>
      <c r="B89" s="23">
        <v>38</v>
      </c>
      <c r="C89" s="24" t="s">
        <v>243</v>
      </c>
      <c r="D89" s="24" t="s">
        <v>118</v>
      </c>
      <c r="E89" s="32">
        <v>2.6052777777777775E-3</v>
      </c>
      <c r="F89" s="32">
        <v>2.6987268518518519E-3</v>
      </c>
      <c r="G89" s="32">
        <v>2.6813194444444445E-3</v>
      </c>
      <c r="H89" s="32">
        <v>2.6750694444444448E-3</v>
      </c>
      <c r="I89" s="42">
        <v>3.472222222222222E-3</v>
      </c>
      <c r="J89" s="39">
        <v>1.071826388888889E-2</v>
      </c>
    </row>
    <row r="90" spans="1:11" x14ac:dyDescent="0.25">
      <c r="A90" s="23">
        <v>13</v>
      </c>
      <c r="B90" s="23">
        <v>104</v>
      </c>
      <c r="C90" s="24" t="s">
        <v>287</v>
      </c>
      <c r="D90" s="24" t="s">
        <v>288</v>
      </c>
      <c r="E90" s="32">
        <v>2.7020601851851854E-3</v>
      </c>
      <c r="F90" s="32">
        <v>2.7132870370370371E-3</v>
      </c>
      <c r="G90" s="32">
        <v>2.7422916666666667E-3</v>
      </c>
      <c r="H90" s="32">
        <v>2.6849421296296296E-3</v>
      </c>
      <c r="J90" s="39">
        <v>1.0842581018518517E-2</v>
      </c>
    </row>
    <row r="91" spans="1:11" x14ac:dyDescent="0.25">
      <c r="A91" s="23">
        <v>14</v>
      </c>
      <c r="B91" s="23">
        <v>180</v>
      </c>
      <c r="C91" s="24" t="s">
        <v>318</v>
      </c>
      <c r="D91" s="24" t="s">
        <v>148</v>
      </c>
      <c r="E91" s="32">
        <v>2.8948032407407412E-3</v>
      </c>
      <c r="F91" s="32">
        <v>2.6392361111111113E-3</v>
      </c>
      <c r="G91" s="32">
        <v>2.741909722222222E-3</v>
      </c>
      <c r="H91" s="32">
        <v>2.7058796296296293E-3</v>
      </c>
      <c r="J91" s="39">
        <v>1.0981828703703704E-2</v>
      </c>
    </row>
    <row r="92" spans="1:11" x14ac:dyDescent="0.25">
      <c r="A92" s="23">
        <v>15</v>
      </c>
      <c r="B92" s="23">
        <v>192</v>
      </c>
      <c r="C92" s="24" t="s">
        <v>319</v>
      </c>
      <c r="D92" s="24" t="s">
        <v>320</v>
      </c>
      <c r="E92" s="32">
        <v>2.7272222222222225E-3</v>
      </c>
      <c r="F92" s="32">
        <v>2.712349537037037E-3</v>
      </c>
      <c r="G92" s="32">
        <v>2.6384375000000002E-3</v>
      </c>
      <c r="H92" s="32">
        <v>2.5838078703703704E-3</v>
      </c>
      <c r="I92" s="42">
        <v>2.0833333333333332E-2</v>
      </c>
      <c r="J92" s="39">
        <v>1.1009039351851851E-2</v>
      </c>
    </row>
    <row r="93" spans="1:11" x14ac:dyDescent="0.25">
      <c r="A93" s="23">
        <v>16</v>
      </c>
      <c r="B93" s="23">
        <v>178</v>
      </c>
      <c r="C93" s="24" t="s">
        <v>289</v>
      </c>
      <c r="D93" s="24" t="s">
        <v>288</v>
      </c>
      <c r="E93" s="32">
        <v>2.8194675925925926E-3</v>
      </c>
      <c r="F93" s="32">
        <v>2.9185300925925924E-3</v>
      </c>
      <c r="G93" s="32">
        <v>2.8442592592592595E-3</v>
      </c>
      <c r="H93" s="32">
        <v>2.9201736111111112E-3</v>
      </c>
      <c r="I93" s="42">
        <v>3.472222222222222E-3</v>
      </c>
      <c r="J93" s="39">
        <v>1.1560300925925927E-2</v>
      </c>
    </row>
    <row r="94" spans="1:11" x14ac:dyDescent="0.25">
      <c r="A94" s="23">
        <v>17</v>
      </c>
      <c r="B94" s="23">
        <v>5</v>
      </c>
      <c r="C94" s="24" t="s">
        <v>321</v>
      </c>
      <c r="D94" s="24" t="s">
        <v>118</v>
      </c>
      <c r="E94" s="32">
        <v>2.9858333333333334E-3</v>
      </c>
      <c r="F94" s="32">
        <v>2.8223495370370368E-3</v>
      </c>
      <c r="G94" s="36">
        <v>2.8935185185185188E-3</v>
      </c>
      <c r="H94" s="36">
        <v>2.9745370370370373E-3</v>
      </c>
      <c r="J94" s="39">
        <v>1.1676238425925925E-2</v>
      </c>
    </row>
    <row r="95" spans="1:11" x14ac:dyDescent="0.25">
      <c r="A95" s="87" t="s">
        <v>452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1:11" x14ac:dyDescent="0.25">
      <c r="A96" s="22" t="s">
        <v>1</v>
      </c>
      <c r="B96" s="22" t="s">
        <v>2</v>
      </c>
      <c r="C96" s="26" t="s">
        <v>3</v>
      </c>
      <c r="D96" s="26" t="s">
        <v>4</v>
      </c>
      <c r="E96" s="22" t="s">
        <v>5</v>
      </c>
      <c r="F96" s="22" t="s">
        <v>6</v>
      </c>
      <c r="G96" s="22" t="s">
        <v>7</v>
      </c>
      <c r="H96" s="22" t="s">
        <v>8</v>
      </c>
      <c r="I96" s="22" t="s">
        <v>9</v>
      </c>
      <c r="J96" s="22" t="s">
        <v>10</v>
      </c>
      <c r="K96" s="22" t="s">
        <v>161</v>
      </c>
    </row>
    <row r="97" spans="1:11" x14ac:dyDescent="0.25">
      <c r="A97" s="23">
        <v>1</v>
      </c>
      <c r="B97" s="23">
        <v>195</v>
      </c>
      <c r="C97" s="24" t="s">
        <v>322</v>
      </c>
      <c r="D97" s="24" t="s">
        <v>323</v>
      </c>
      <c r="E97" s="32">
        <v>1.597199074074074E-3</v>
      </c>
      <c r="F97" s="32">
        <v>1.5807175925925925E-3</v>
      </c>
      <c r="G97" s="32">
        <v>1.6008101851851851E-3</v>
      </c>
      <c r="H97" s="32">
        <v>1.5789930555555557E-3</v>
      </c>
      <c r="J97" s="39">
        <v>6.3577199074074074E-3</v>
      </c>
      <c r="K97" s="43">
        <v>25</v>
      </c>
    </row>
    <row r="98" spans="1:11" x14ac:dyDescent="0.25">
      <c r="A98" s="23">
        <v>2</v>
      </c>
      <c r="B98" s="23">
        <v>14</v>
      </c>
      <c r="C98" s="24" t="s">
        <v>159</v>
      </c>
      <c r="D98" s="24" t="s">
        <v>137</v>
      </c>
      <c r="E98" s="32">
        <v>1.6601157407407406E-3</v>
      </c>
      <c r="F98" s="32">
        <v>1.6618634259259258E-3</v>
      </c>
      <c r="G98" s="32">
        <v>1.5726041666666666E-3</v>
      </c>
      <c r="H98" s="32">
        <v>1.5730208333333334E-3</v>
      </c>
      <c r="J98" s="39">
        <v>6.4676041666666658E-3</v>
      </c>
      <c r="K98" s="43">
        <v>18</v>
      </c>
    </row>
    <row r="99" spans="1:11" x14ac:dyDescent="0.25">
      <c r="A99" s="23">
        <v>3</v>
      </c>
      <c r="B99" s="23">
        <v>171</v>
      </c>
      <c r="C99" s="24" t="s">
        <v>103</v>
      </c>
      <c r="D99" s="24" t="s">
        <v>83</v>
      </c>
      <c r="E99" s="32">
        <v>1.6704282407407406E-3</v>
      </c>
      <c r="F99" s="32">
        <v>1.6588888888888888E-3</v>
      </c>
      <c r="G99" s="32">
        <v>1.6625115740740741E-3</v>
      </c>
      <c r="H99" s="32">
        <v>1.5239351851851852E-3</v>
      </c>
      <c r="J99" s="39">
        <v>6.5157638888888895E-3</v>
      </c>
      <c r="K99" s="43">
        <v>15</v>
      </c>
    </row>
    <row r="100" spans="1:11" x14ac:dyDescent="0.25">
      <c r="A100" s="23">
        <v>4</v>
      </c>
      <c r="B100" s="23">
        <v>61</v>
      </c>
      <c r="C100" s="24" t="s">
        <v>136</v>
      </c>
      <c r="D100" s="24" t="s">
        <v>137</v>
      </c>
      <c r="E100" s="32">
        <v>1.6457754629629628E-3</v>
      </c>
      <c r="F100" s="32">
        <v>1.6768402777777777E-3</v>
      </c>
      <c r="G100" s="32">
        <v>1.6498148148148149E-3</v>
      </c>
      <c r="H100" s="32">
        <v>1.6582523148148149E-3</v>
      </c>
      <c r="J100" s="39">
        <v>6.630682870370371E-3</v>
      </c>
      <c r="K100" s="43">
        <v>12</v>
      </c>
    </row>
    <row r="101" spans="1:11" x14ac:dyDescent="0.25">
      <c r="A101" s="23">
        <v>5</v>
      </c>
      <c r="B101" s="23">
        <v>97</v>
      </c>
      <c r="C101" s="24" t="s">
        <v>138</v>
      </c>
      <c r="D101" s="24" t="s">
        <v>69</v>
      </c>
      <c r="E101" s="32">
        <v>1.6634490740740741E-3</v>
      </c>
      <c r="F101" s="32">
        <v>1.6786111111111114E-3</v>
      </c>
      <c r="G101" s="32">
        <v>1.6868055555555553E-3</v>
      </c>
      <c r="H101" s="32">
        <v>1.6674421296296298E-3</v>
      </c>
      <c r="J101" s="39">
        <v>6.6963078703703707E-3</v>
      </c>
      <c r="K101" s="43">
        <v>10</v>
      </c>
    </row>
    <row r="102" spans="1:11" x14ac:dyDescent="0.25">
      <c r="A102" s="23">
        <v>6</v>
      </c>
      <c r="B102" s="23">
        <v>15</v>
      </c>
      <c r="C102" s="24" t="s">
        <v>155</v>
      </c>
      <c r="D102" s="24" t="s">
        <v>137</v>
      </c>
      <c r="E102" s="32">
        <v>1.7200925925925925E-3</v>
      </c>
      <c r="F102" s="32">
        <v>1.7492013888888889E-3</v>
      </c>
      <c r="G102" s="32">
        <v>1.5941782407407406E-3</v>
      </c>
      <c r="H102" s="32">
        <v>1.6128935185185187E-3</v>
      </c>
      <c r="I102" s="42">
        <v>3.472222222222222E-3</v>
      </c>
      <c r="J102" s="39">
        <v>6.734236111111111E-3</v>
      </c>
      <c r="K102" s="43">
        <v>8</v>
      </c>
    </row>
    <row r="103" spans="1:11" x14ac:dyDescent="0.25">
      <c r="A103" s="23">
        <v>7</v>
      </c>
      <c r="B103" s="23">
        <v>133</v>
      </c>
      <c r="C103" s="24" t="s">
        <v>140</v>
      </c>
      <c r="D103" s="24" t="s">
        <v>12</v>
      </c>
      <c r="E103" s="32">
        <v>1.7379398148148148E-3</v>
      </c>
      <c r="F103" s="32">
        <v>1.7338078703703706E-3</v>
      </c>
      <c r="G103" s="32">
        <v>1.6554861111111113E-3</v>
      </c>
      <c r="H103" s="32">
        <v>1.6467129629629629E-3</v>
      </c>
      <c r="J103" s="39">
        <v>6.7739467592592591E-3</v>
      </c>
      <c r="K103" s="43">
        <v>6</v>
      </c>
    </row>
    <row r="104" spans="1:11" x14ac:dyDescent="0.25">
      <c r="A104" s="23">
        <v>8</v>
      </c>
      <c r="B104" s="23">
        <v>138</v>
      </c>
      <c r="C104" s="24" t="s">
        <v>139</v>
      </c>
      <c r="D104" s="24" t="s">
        <v>95</v>
      </c>
      <c r="E104" s="32">
        <v>1.7226736111111108E-3</v>
      </c>
      <c r="F104" s="32">
        <v>1.6922685185185183E-3</v>
      </c>
      <c r="G104" s="32">
        <v>1.7198263888888888E-3</v>
      </c>
      <c r="H104" s="32">
        <v>1.7001157407407408E-3</v>
      </c>
      <c r="J104" s="39">
        <v>6.8348842592592593E-3</v>
      </c>
      <c r="K104" s="43">
        <v>4</v>
      </c>
    </row>
    <row r="105" spans="1:11" x14ac:dyDescent="0.25">
      <c r="A105" s="23">
        <v>9</v>
      </c>
      <c r="B105" s="23">
        <v>198</v>
      </c>
      <c r="C105" s="24" t="s">
        <v>324</v>
      </c>
      <c r="D105" s="24" t="s">
        <v>77</v>
      </c>
      <c r="E105" s="32">
        <v>1.7370023148148147E-3</v>
      </c>
      <c r="F105" s="32">
        <v>1.7314699074074075E-3</v>
      </c>
      <c r="G105" s="32">
        <v>1.6828125000000001E-3</v>
      </c>
      <c r="H105" s="32">
        <v>1.764548611111111E-3</v>
      </c>
      <c r="I105" s="42">
        <v>3.472222222222222E-3</v>
      </c>
      <c r="J105" s="39">
        <v>6.9737037037037042E-3</v>
      </c>
      <c r="K105" s="43">
        <v>2</v>
      </c>
    </row>
    <row r="106" spans="1:11" x14ac:dyDescent="0.25">
      <c r="A106" s="23">
        <v>10</v>
      </c>
      <c r="B106" s="23">
        <v>174</v>
      </c>
      <c r="C106" s="24" t="s">
        <v>325</v>
      </c>
      <c r="D106" s="24" t="s">
        <v>326</v>
      </c>
      <c r="E106" s="32">
        <v>1.9049189814814814E-3</v>
      </c>
      <c r="F106" s="32">
        <v>1.8514351851851851E-3</v>
      </c>
      <c r="G106" s="32">
        <v>1.8548379629629629E-3</v>
      </c>
      <c r="H106" s="32">
        <v>1.5091203703703705E-3</v>
      </c>
      <c r="I106" s="42">
        <v>3.472222222222222E-3</v>
      </c>
      <c r="J106" s="39">
        <v>7.1781828703703704E-3</v>
      </c>
      <c r="K106" s="43">
        <v>1</v>
      </c>
    </row>
    <row r="107" spans="1:11" x14ac:dyDescent="0.25">
      <c r="A107" s="23">
        <v>11</v>
      </c>
      <c r="B107" s="23">
        <v>119</v>
      </c>
      <c r="C107" s="24" t="s">
        <v>11</v>
      </c>
      <c r="D107" s="24" t="s">
        <v>233</v>
      </c>
      <c r="E107" s="32">
        <v>1.8286574074074073E-3</v>
      </c>
      <c r="F107" s="32">
        <v>1.770173611111111E-3</v>
      </c>
      <c r="G107" s="32">
        <v>1.810162037037037E-3</v>
      </c>
      <c r="H107" s="32">
        <v>1.8634374999999999E-3</v>
      </c>
      <c r="J107" s="39">
        <v>7.2724305555555563E-3</v>
      </c>
    </row>
    <row r="108" spans="1:11" x14ac:dyDescent="0.25">
      <c r="A108" s="23">
        <v>12</v>
      </c>
      <c r="B108" s="23">
        <v>46</v>
      </c>
      <c r="C108" s="24" t="s">
        <v>47</v>
      </c>
      <c r="D108" s="24" t="s">
        <v>234</v>
      </c>
      <c r="E108" s="32">
        <v>1.8320833333333331E-3</v>
      </c>
      <c r="F108" s="32">
        <v>1.8360995370370371E-3</v>
      </c>
      <c r="G108" s="32">
        <v>1.8385185185185182E-3</v>
      </c>
      <c r="H108" s="32">
        <v>1.8321759259259257E-3</v>
      </c>
      <c r="J108" s="39">
        <v>7.3388773148148146E-3</v>
      </c>
    </row>
    <row r="109" spans="1:11" x14ac:dyDescent="0.25">
      <c r="A109" s="23">
        <v>13</v>
      </c>
      <c r="B109" s="23">
        <v>22</v>
      </c>
      <c r="C109" s="24" t="s">
        <v>235</v>
      </c>
      <c r="D109" s="24" t="s">
        <v>236</v>
      </c>
      <c r="E109" s="32">
        <v>1.8752546296296295E-3</v>
      </c>
      <c r="F109" s="32">
        <v>1.8342708333333334E-3</v>
      </c>
      <c r="G109" s="32">
        <v>1.813136574074074E-3</v>
      </c>
      <c r="H109" s="32">
        <v>1.7872916666666668E-3</v>
      </c>
      <c r="I109" s="42">
        <v>3.472222222222222E-3</v>
      </c>
      <c r="J109" s="39">
        <v>7.3678240740740744E-3</v>
      </c>
    </row>
    <row r="110" spans="1:11" x14ac:dyDescent="0.25">
      <c r="A110" s="23">
        <v>14</v>
      </c>
      <c r="B110" s="23">
        <v>55</v>
      </c>
      <c r="C110" s="24" t="s">
        <v>147</v>
      </c>
      <c r="D110" s="24" t="s">
        <v>135</v>
      </c>
      <c r="E110" s="32">
        <v>1.8344212962962965E-3</v>
      </c>
      <c r="F110" s="32">
        <v>1.8440509259259258E-3</v>
      </c>
      <c r="G110" s="32">
        <v>1.8746759259259257E-3</v>
      </c>
      <c r="H110" s="32">
        <v>1.852488425925926E-3</v>
      </c>
      <c r="J110" s="39">
        <v>7.405636574074074E-3</v>
      </c>
    </row>
    <row r="111" spans="1:11" x14ac:dyDescent="0.25">
      <c r="A111" s="23">
        <v>15</v>
      </c>
      <c r="B111" s="23">
        <v>52</v>
      </c>
      <c r="C111" s="24" t="s">
        <v>20</v>
      </c>
      <c r="D111" s="24" t="s">
        <v>21</v>
      </c>
      <c r="E111" s="32">
        <v>1.883159722222222E-3</v>
      </c>
      <c r="F111" s="32">
        <v>1.8773842592592592E-3</v>
      </c>
      <c r="G111" s="32">
        <v>1.8763773148148149E-3</v>
      </c>
      <c r="H111" s="32">
        <v>1.8862268518518518E-3</v>
      </c>
      <c r="J111" s="39">
        <v>7.5231481481481477E-3</v>
      </c>
    </row>
    <row r="112" spans="1:11" x14ac:dyDescent="0.25">
      <c r="A112" s="23">
        <v>16</v>
      </c>
      <c r="B112" s="23">
        <v>173</v>
      </c>
      <c r="C112" s="24" t="s">
        <v>327</v>
      </c>
      <c r="D112" s="24" t="s">
        <v>326</v>
      </c>
      <c r="E112" s="32">
        <v>1.6820833333333334E-3</v>
      </c>
      <c r="F112" s="32">
        <v>1.6832407407407406E-3</v>
      </c>
      <c r="G112" s="32">
        <v>1.6757523148148148E-3</v>
      </c>
      <c r="H112" s="32">
        <v>2.1255092592592593E-3</v>
      </c>
      <c r="I112" s="42">
        <v>2.4305555555555556E-2</v>
      </c>
      <c r="J112" s="39">
        <v>7.5716782407407417E-3</v>
      </c>
    </row>
    <row r="113" spans="1:10" x14ac:dyDescent="0.25">
      <c r="A113" s="23">
        <v>17</v>
      </c>
      <c r="B113" s="23">
        <v>182</v>
      </c>
      <c r="C113" s="24" t="s">
        <v>328</v>
      </c>
      <c r="D113" s="24" t="s">
        <v>329</v>
      </c>
      <c r="E113" s="32">
        <v>1.837037037037037E-3</v>
      </c>
      <c r="F113" s="32">
        <v>2.0681365740740742E-3</v>
      </c>
      <c r="G113" s="32">
        <v>1.9340277777777778E-3</v>
      </c>
      <c r="H113" s="32">
        <v>1.8302314814814813E-3</v>
      </c>
      <c r="J113" s="39">
        <v>7.6694328703703699E-3</v>
      </c>
    </row>
    <row r="114" spans="1:10" x14ac:dyDescent="0.25">
      <c r="A114" s="23">
        <v>18</v>
      </c>
      <c r="B114" s="23">
        <v>185</v>
      </c>
      <c r="C114" s="24" t="s">
        <v>330</v>
      </c>
      <c r="D114" s="24" t="s">
        <v>329</v>
      </c>
      <c r="E114" s="32">
        <v>2.2488888888888888E-3</v>
      </c>
      <c r="F114" s="32">
        <v>1.8374074074074074E-3</v>
      </c>
      <c r="G114" s="32">
        <v>1.8534837962962964E-3</v>
      </c>
      <c r="H114" s="32">
        <v>1.8944444444444443E-3</v>
      </c>
      <c r="J114" s="39">
        <v>7.8342245370370371E-3</v>
      </c>
    </row>
    <row r="115" spans="1:10" x14ac:dyDescent="0.25">
      <c r="A115" s="23">
        <v>19</v>
      </c>
      <c r="B115" s="23">
        <v>190</v>
      </c>
      <c r="C115" s="24" t="s">
        <v>76</v>
      </c>
      <c r="D115" s="24" t="s">
        <v>21</v>
      </c>
      <c r="E115" s="32">
        <v>2.1132986111111109E-3</v>
      </c>
      <c r="F115" s="32">
        <v>1.9684953703703705E-3</v>
      </c>
      <c r="G115" s="32">
        <v>1.9315277777777779E-3</v>
      </c>
      <c r="H115" s="32">
        <v>1.9172222222222223E-3</v>
      </c>
      <c r="J115" s="39">
        <v>7.9305439814814811E-3</v>
      </c>
    </row>
    <row r="116" spans="1:10" x14ac:dyDescent="0.25">
      <c r="A116" s="23">
        <v>20</v>
      </c>
      <c r="B116" s="23">
        <v>139</v>
      </c>
      <c r="C116" s="24" t="s">
        <v>240</v>
      </c>
      <c r="D116" s="24" t="s">
        <v>23</v>
      </c>
      <c r="E116" s="32">
        <v>2.0261805555555558E-3</v>
      </c>
      <c r="F116" s="32">
        <v>2.0227314814814817E-3</v>
      </c>
      <c r="G116" s="32">
        <v>2.056863425925926E-3</v>
      </c>
      <c r="H116" s="32">
        <v>2.0526851851851852E-3</v>
      </c>
      <c r="J116" s="39">
        <v>8.1584606481481473E-3</v>
      </c>
    </row>
    <row r="117" spans="1:10" x14ac:dyDescent="0.25">
      <c r="A117" s="23">
        <v>21</v>
      </c>
      <c r="B117" s="23">
        <v>82</v>
      </c>
      <c r="C117" s="24" t="s">
        <v>238</v>
      </c>
      <c r="D117" s="24" t="s">
        <v>239</v>
      </c>
      <c r="E117" s="32">
        <v>2.0624537037037039E-3</v>
      </c>
      <c r="F117" s="32">
        <v>2.0760069444444441E-3</v>
      </c>
      <c r="G117" s="32">
        <v>2.0530902777777778E-3</v>
      </c>
      <c r="H117" s="32">
        <v>2.1279398148148147E-3</v>
      </c>
      <c r="I117" s="42">
        <v>1.0416666666666666E-2</v>
      </c>
      <c r="J117" s="39">
        <v>8.4931018518518524E-3</v>
      </c>
    </row>
    <row r="118" spans="1:10" x14ac:dyDescent="0.25">
      <c r="A118" s="23">
        <v>22</v>
      </c>
      <c r="B118" s="23">
        <v>116</v>
      </c>
      <c r="C118" s="24" t="s">
        <v>290</v>
      </c>
      <c r="D118" s="24" t="s">
        <v>21</v>
      </c>
      <c r="E118" s="32">
        <v>2.5638425925925924E-3</v>
      </c>
      <c r="F118" s="32">
        <v>2.2437037037037035E-3</v>
      </c>
      <c r="G118" s="32">
        <v>2.1034953703703706E-3</v>
      </c>
      <c r="H118" s="32">
        <v>2.1659027777777779E-3</v>
      </c>
      <c r="I118" s="42">
        <v>3.472222222222222E-3</v>
      </c>
      <c r="J118" s="39">
        <v>9.1348148148148161E-3</v>
      </c>
    </row>
    <row r="119" spans="1:10" x14ac:dyDescent="0.25">
      <c r="A119" s="23">
        <v>23</v>
      </c>
      <c r="B119" s="23">
        <v>95</v>
      </c>
      <c r="C119" s="24" t="s">
        <v>149</v>
      </c>
      <c r="D119" s="24" t="s">
        <v>150</v>
      </c>
      <c r="E119" s="32">
        <v>2.3373495370370371E-3</v>
      </c>
      <c r="F119" s="32">
        <v>2.3597569444444443E-3</v>
      </c>
      <c r="G119" s="32">
        <v>2.3537037037037038E-3</v>
      </c>
      <c r="H119" s="32">
        <v>2.3672685185185181E-3</v>
      </c>
      <c r="J119" s="39">
        <v>9.4180787037037045E-3</v>
      </c>
    </row>
    <row r="120" spans="1:10" x14ac:dyDescent="0.25">
      <c r="A120" s="23">
        <v>24</v>
      </c>
      <c r="B120" s="23">
        <v>94</v>
      </c>
      <c r="C120" s="24" t="s">
        <v>153</v>
      </c>
      <c r="D120" s="24" t="s">
        <v>154</v>
      </c>
      <c r="E120" s="32">
        <v>2.4093981481481484E-3</v>
      </c>
      <c r="F120" s="32">
        <v>2.4480671296296295E-3</v>
      </c>
      <c r="G120" s="32">
        <v>2.4508796296296297E-3</v>
      </c>
      <c r="H120" s="32">
        <v>2.4852546296296294E-3</v>
      </c>
      <c r="J120" s="39">
        <v>9.7935995370370364E-3</v>
      </c>
    </row>
  </sheetData>
  <mergeCells count="7">
    <mergeCell ref="A76:K76"/>
    <mergeCell ref="A95:K95"/>
    <mergeCell ref="A1:K1"/>
    <mergeCell ref="A2:K2"/>
    <mergeCell ref="A15:K15"/>
    <mergeCell ref="A39:K39"/>
    <mergeCell ref="A60:K60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1" ht="15.75" x14ac:dyDescent="0.25">
      <c r="A1" s="85" t="s">
        <v>462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23" t="s">
        <v>1</v>
      </c>
      <c r="B2" s="23" t="s">
        <v>2</v>
      </c>
      <c r="C2" s="52" t="s">
        <v>3</v>
      </c>
      <c r="D2" s="52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2" t="s">
        <v>10</v>
      </c>
      <c r="K2" s="22" t="s">
        <v>161</v>
      </c>
    </row>
    <row r="3" spans="1:11" x14ac:dyDescent="0.25">
      <c r="A3" s="23">
        <v>1</v>
      </c>
      <c r="B3" s="23">
        <v>123</v>
      </c>
      <c r="C3" s="24" t="s">
        <v>87</v>
      </c>
      <c r="D3" s="24" t="s">
        <v>75</v>
      </c>
      <c r="E3" s="32">
        <v>2.1085532407407407E-3</v>
      </c>
      <c r="F3" s="32">
        <v>2.1335069444444444E-3</v>
      </c>
      <c r="G3" s="32">
        <v>2.1469675925925922E-3</v>
      </c>
      <c r="H3" s="32">
        <v>2.165949074074074E-3</v>
      </c>
      <c r="J3" s="39">
        <v>8.5549768518518518E-3</v>
      </c>
      <c r="K3" s="43">
        <v>25</v>
      </c>
    </row>
    <row r="4" spans="1:11" x14ac:dyDescent="0.25">
      <c r="A4" s="23">
        <v>2</v>
      </c>
      <c r="B4" s="23">
        <v>30</v>
      </c>
      <c r="C4" s="24" t="s">
        <v>70</v>
      </c>
      <c r="D4" s="24" t="s">
        <v>71</v>
      </c>
      <c r="E4" s="32">
        <v>2.164224537037037E-3</v>
      </c>
      <c r="F4" s="32">
        <v>2.1837615740740741E-3</v>
      </c>
      <c r="G4" s="32">
        <v>2.1594675925925926E-3</v>
      </c>
      <c r="H4" s="32">
        <v>2.1687037037037035E-3</v>
      </c>
      <c r="J4" s="39">
        <v>8.6761574074074067E-3</v>
      </c>
      <c r="K4" s="43">
        <v>18</v>
      </c>
    </row>
    <row r="5" spans="1:11" x14ac:dyDescent="0.25">
      <c r="A5" s="23">
        <v>3</v>
      </c>
      <c r="B5" s="23">
        <v>129</v>
      </c>
      <c r="C5" s="24" t="s">
        <v>206</v>
      </c>
      <c r="D5" s="24" t="s">
        <v>207</v>
      </c>
      <c r="E5" s="32">
        <v>2.151539351851852E-3</v>
      </c>
      <c r="F5" s="32">
        <v>2.1535648148148148E-3</v>
      </c>
      <c r="G5" s="32">
        <v>2.1610648148148149E-3</v>
      </c>
      <c r="H5" s="32">
        <v>2.2107407407407405E-3</v>
      </c>
      <c r="J5" s="39">
        <v>8.6769097222222213E-3</v>
      </c>
      <c r="K5" s="43">
        <v>15</v>
      </c>
    </row>
    <row r="6" spans="1:11" x14ac:dyDescent="0.25">
      <c r="A6" s="23">
        <v>4</v>
      </c>
      <c r="B6" s="23">
        <v>49</v>
      </c>
      <c r="C6" s="24" t="s">
        <v>68</v>
      </c>
      <c r="D6" s="24" t="s">
        <v>69</v>
      </c>
      <c r="E6" s="32">
        <v>2.1461342592592595E-3</v>
      </c>
      <c r="F6" s="32">
        <v>2.1604513888888888E-3</v>
      </c>
      <c r="G6" s="32">
        <v>2.1883449074074075E-3</v>
      </c>
      <c r="H6" s="32">
        <v>2.185300925925926E-3</v>
      </c>
      <c r="J6" s="39">
        <v>8.6802314814814815E-3</v>
      </c>
      <c r="K6" s="43">
        <v>12</v>
      </c>
    </row>
    <row r="7" spans="1:11" x14ac:dyDescent="0.25">
      <c r="A7" s="23">
        <v>5</v>
      </c>
      <c r="B7" s="23">
        <v>39</v>
      </c>
      <c r="C7" s="24" t="s">
        <v>73</v>
      </c>
      <c r="D7" s="24" t="s">
        <v>71</v>
      </c>
      <c r="E7" s="32">
        <v>2.1768865740740741E-3</v>
      </c>
      <c r="F7" s="32">
        <v>2.1853819444444442E-3</v>
      </c>
      <c r="G7" s="32">
        <v>2.1809837962962963E-3</v>
      </c>
      <c r="H7" s="32">
        <v>2.1869675925925928E-3</v>
      </c>
      <c r="J7" s="39">
        <v>8.730219907407407E-3</v>
      </c>
      <c r="K7" s="43">
        <v>10</v>
      </c>
    </row>
    <row r="8" spans="1:11" x14ac:dyDescent="0.25">
      <c r="A8" s="23">
        <v>6</v>
      </c>
      <c r="B8" s="23">
        <v>121</v>
      </c>
      <c r="C8" s="24" t="s">
        <v>16</v>
      </c>
      <c r="D8" s="24" t="s">
        <v>17</v>
      </c>
      <c r="E8" s="32">
        <v>2.1597222222222222E-3</v>
      </c>
      <c r="F8" s="32">
        <v>2.1984837962962965E-3</v>
      </c>
      <c r="G8" s="32">
        <v>2.1558564814814813E-3</v>
      </c>
      <c r="H8" s="32">
        <v>2.2574189814814813E-3</v>
      </c>
      <c r="J8" s="39">
        <v>8.7714814814814808E-3</v>
      </c>
      <c r="K8" s="43">
        <v>8</v>
      </c>
    </row>
    <row r="9" spans="1:11" x14ac:dyDescent="0.25">
      <c r="A9" s="23">
        <v>7</v>
      </c>
      <c r="B9" s="23">
        <v>102</v>
      </c>
      <c r="C9" s="24" t="s">
        <v>103</v>
      </c>
      <c r="D9" s="24" t="s">
        <v>77</v>
      </c>
      <c r="E9" s="32">
        <v>2.1989583333333336E-3</v>
      </c>
      <c r="F9" s="32">
        <v>2.19375E-3</v>
      </c>
      <c r="G9" s="32">
        <v>2.1895370370370371E-3</v>
      </c>
      <c r="H9" s="32">
        <v>2.2247800925925924E-3</v>
      </c>
      <c r="J9" s="39">
        <v>8.8070254629629644E-3</v>
      </c>
      <c r="K9" s="43">
        <v>6</v>
      </c>
    </row>
    <row r="10" spans="1:11" x14ac:dyDescent="0.25">
      <c r="A10" s="23">
        <v>8</v>
      </c>
      <c r="B10" s="23">
        <v>13</v>
      </c>
      <c r="C10" s="24" t="s">
        <v>97</v>
      </c>
      <c r="D10" s="24" t="s">
        <v>98</v>
      </c>
      <c r="E10" s="32">
        <v>2.1702893518518516E-3</v>
      </c>
      <c r="F10" s="32">
        <v>2.196840277777778E-3</v>
      </c>
      <c r="G10" s="32">
        <v>2.2177083333333333E-3</v>
      </c>
      <c r="H10" s="32">
        <v>2.237615740740741E-3</v>
      </c>
      <c r="I10" s="42">
        <v>3.472222222222222E-3</v>
      </c>
      <c r="J10" s="39">
        <v>8.8803240740740735E-3</v>
      </c>
      <c r="K10" s="43">
        <v>4</v>
      </c>
    </row>
    <row r="11" spans="1:11" x14ac:dyDescent="0.25">
      <c r="A11" s="23">
        <v>9</v>
      </c>
      <c r="B11" s="23">
        <v>11</v>
      </c>
      <c r="C11" s="24" t="s">
        <v>141</v>
      </c>
      <c r="D11" s="24" t="s">
        <v>142</v>
      </c>
      <c r="E11" s="32">
        <v>2.1895833333333333E-3</v>
      </c>
      <c r="F11" s="32">
        <v>2.2259606481481484E-3</v>
      </c>
      <c r="G11" s="32">
        <v>2.2314004629629632E-3</v>
      </c>
      <c r="H11" s="32">
        <v>2.2492824074074077E-3</v>
      </c>
      <c r="J11" s="39">
        <v>8.8962268518518513E-3</v>
      </c>
      <c r="K11" s="43">
        <v>2</v>
      </c>
    </row>
    <row r="12" spans="1:11" x14ac:dyDescent="0.25">
      <c r="A12" s="23">
        <v>10</v>
      </c>
      <c r="B12" s="23">
        <v>111</v>
      </c>
      <c r="C12" s="24" t="s">
        <v>218</v>
      </c>
      <c r="D12" s="24" t="s">
        <v>279</v>
      </c>
      <c r="E12" s="32">
        <v>2.1134259259259261E-3</v>
      </c>
      <c r="F12" s="32">
        <v>2.3075231481481484E-3</v>
      </c>
      <c r="G12" s="32">
        <v>2.2242245370370371E-3</v>
      </c>
      <c r="H12" s="32">
        <v>2.2244444444444443E-3</v>
      </c>
      <c r="I12" s="42">
        <v>3.472222222222222E-3</v>
      </c>
      <c r="J12" s="39">
        <v>8.9274884259259255E-3</v>
      </c>
      <c r="K12" s="43">
        <v>1</v>
      </c>
    </row>
    <row r="13" spans="1:11" x14ac:dyDescent="0.25">
      <c r="A13" s="23">
        <v>11</v>
      </c>
      <c r="B13" s="23">
        <v>50</v>
      </c>
      <c r="C13" s="24" t="s">
        <v>35</v>
      </c>
      <c r="D13" s="24" t="s">
        <v>36</v>
      </c>
      <c r="E13" s="32">
        <v>2.2224537037037039E-3</v>
      </c>
      <c r="F13" s="32">
        <v>2.2391550925925925E-3</v>
      </c>
      <c r="G13" s="32">
        <v>2.2429629629629631E-3</v>
      </c>
      <c r="H13" s="32">
        <v>2.2594097222222221E-3</v>
      </c>
      <c r="J13" s="39">
        <v>8.9639814814814808E-3</v>
      </c>
    </row>
    <row r="14" spans="1:11" x14ac:dyDescent="0.25">
      <c r="A14" s="23">
        <v>12</v>
      </c>
      <c r="B14" s="23">
        <v>28</v>
      </c>
      <c r="C14" s="24" t="s">
        <v>33</v>
      </c>
      <c r="D14" s="24" t="s">
        <v>34</v>
      </c>
      <c r="E14" s="32">
        <v>2.1585532407407408E-3</v>
      </c>
      <c r="F14" s="32">
        <v>2.2250810185185186E-3</v>
      </c>
      <c r="G14" s="32">
        <v>2.2433564814814816E-3</v>
      </c>
      <c r="H14" s="32">
        <v>2.3464699074074074E-3</v>
      </c>
      <c r="J14" s="39">
        <v>8.9734606481481488E-3</v>
      </c>
    </row>
    <row r="15" spans="1:11" x14ac:dyDescent="0.25">
      <c r="A15" s="23">
        <v>13</v>
      </c>
      <c r="B15" s="23">
        <v>99</v>
      </c>
      <c r="C15" s="24" t="s">
        <v>114</v>
      </c>
      <c r="D15" s="24" t="s">
        <v>115</v>
      </c>
      <c r="E15" s="32">
        <v>2.2452662037037037E-3</v>
      </c>
      <c r="F15" s="32">
        <v>2.2630555555555555E-3</v>
      </c>
      <c r="G15" s="32">
        <v>2.249803240740741E-3</v>
      </c>
      <c r="H15" s="32">
        <v>2.268287037037037E-3</v>
      </c>
      <c r="J15" s="39">
        <v>9.0264120370370377E-3</v>
      </c>
    </row>
    <row r="16" spans="1:11" x14ac:dyDescent="0.25">
      <c r="A16" s="23">
        <v>14</v>
      </c>
      <c r="B16" s="23">
        <v>23</v>
      </c>
      <c r="C16" s="24" t="s">
        <v>117</v>
      </c>
      <c r="D16" s="24" t="s">
        <v>118</v>
      </c>
      <c r="E16" s="32">
        <v>2.2330324074074075E-3</v>
      </c>
      <c r="F16" s="32">
        <v>2.276064814814815E-3</v>
      </c>
      <c r="G16" s="32">
        <v>2.2944212962962966E-3</v>
      </c>
      <c r="H16" s="32">
        <v>2.2785995370370369E-3</v>
      </c>
      <c r="J16" s="39">
        <v>9.0821180555555551E-3</v>
      </c>
    </row>
    <row r="17" spans="1:10" x14ac:dyDescent="0.25">
      <c r="A17" s="23">
        <v>15</v>
      </c>
      <c r="B17" s="23">
        <v>21</v>
      </c>
      <c r="C17" s="24" t="s">
        <v>260</v>
      </c>
      <c r="D17" s="24" t="s">
        <v>50</v>
      </c>
      <c r="E17" s="32">
        <v>2.2321643518518519E-3</v>
      </c>
      <c r="F17" s="32">
        <v>2.2689930555555558E-3</v>
      </c>
      <c r="G17" s="32">
        <v>2.2556712962962964E-3</v>
      </c>
      <c r="H17" s="32">
        <v>2.2791550925925926E-3</v>
      </c>
      <c r="I17" s="42">
        <v>3.472222222222222E-3</v>
      </c>
      <c r="J17" s="39">
        <v>9.0938541666666668E-3</v>
      </c>
    </row>
    <row r="18" spans="1:10" x14ac:dyDescent="0.25">
      <c r="A18" s="23">
        <v>16</v>
      </c>
      <c r="B18" s="23">
        <v>147</v>
      </c>
      <c r="C18" s="24" t="s">
        <v>30</v>
      </c>
      <c r="D18" s="24" t="s">
        <v>69</v>
      </c>
      <c r="E18" s="32">
        <v>2.2453703703703702E-3</v>
      </c>
      <c r="F18" s="32">
        <v>2.295775462962963E-3</v>
      </c>
      <c r="G18" s="32">
        <v>2.3054166666666666E-3</v>
      </c>
      <c r="H18" s="32">
        <v>2.3151967592592595E-3</v>
      </c>
      <c r="J18" s="39">
        <v>9.1617592592592584E-3</v>
      </c>
    </row>
    <row r="19" spans="1:10" x14ac:dyDescent="0.25">
      <c r="A19" s="23">
        <v>17</v>
      </c>
      <c r="B19" s="23">
        <v>44</v>
      </c>
      <c r="C19" s="24" t="s">
        <v>116</v>
      </c>
      <c r="D19" s="24" t="s">
        <v>115</v>
      </c>
      <c r="E19" s="32">
        <v>2.2776620370370368E-3</v>
      </c>
      <c r="F19" s="32">
        <v>2.3123842592592593E-3</v>
      </c>
      <c r="G19" s="32">
        <v>2.3253125000000001E-3</v>
      </c>
      <c r="H19" s="32">
        <v>2.2968749999999999E-3</v>
      </c>
      <c r="J19" s="39">
        <v>9.2122337962962965E-3</v>
      </c>
    </row>
    <row r="20" spans="1:10" x14ac:dyDescent="0.25">
      <c r="A20" s="23">
        <v>18</v>
      </c>
      <c r="B20" s="23">
        <v>333</v>
      </c>
      <c r="C20" s="24" t="s">
        <v>39</v>
      </c>
      <c r="D20" s="24" t="s">
        <v>40</v>
      </c>
      <c r="E20" s="32">
        <v>2.2616782407407407E-3</v>
      </c>
      <c r="F20" s="32">
        <v>2.3004050925925926E-3</v>
      </c>
      <c r="G20" s="32">
        <v>2.3150578703703701E-3</v>
      </c>
      <c r="H20" s="32">
        <v>2.3557060185185187E-3</v>
      </c>
      <c r="J20" s="39">
        <v>9.2328472222222221E-3</v>
      </c>
    </row>
    <row r="21" spans="1:10" x14ac:dyDescent="0.25">
      <c r="A21" s="23">
        <v>19</v>
      </c>
      <c r="B21" s="23">
        <v>197</v>
      </c>
      <c r="C21" s="24" t="s">
        <v>306</v>
      </c>
      <c r="D21" s="24" t="s">
        <v>307</v>
      </c>
      <c r="E21" s="32">
        <v>2.3217708333333332E-3</v>
      </c>
      <c r="F21" s="32">
        <v>2.3095254629629629E-3</v>
      </c>
      <c r="G21" s="32">
        <v>2.3070949074074074E-3</v>
      </c>
      <c r="H21" s="32">
        <v>2.3045949074074075E-3</v>
      </c>
      <c r="J21" s="39">
        <v>9.2429861111111115E-3</v>
      </c>
    </row>
    <row r="22" spans="1:10" x14ac:dyDescent="0.25">
      <c r="A22" s="23">
        <v>20</v>
      </c>
      <c r="B22" s="23">
        <v>63</v>
      </c>
      <c r="C22" s="24" t="s">
        <v>15</v>
      </c>
      <c r="D22" s="24" t="s">
        <v>295</v>
      </c>
      <c r="E22" s="32">
        <v>2.2556250000000003E-3</v>
      </c>
      <c r="F22" s="32">
        <v>2.3308680555555556E-3</v>
      </c>
      <c r="G22" s="32">
        <v>2.3053819444444445E-3</v>
      </c>
      <c r="H22" s="32">
        <v>2.3545138888888891E-3</v>
      </c>
      <c r="J22" s="39">
        <v>9.2463888888888891E-3</v>
      </c>
    </row>
    <row r="23" spans="1:10" x14ac:dyDescent="0.25">
      <c r="A23" s="23">
        <v>21</v>
      </c>
      <c r="B23" s="23">
        <v>68</v>
      </c>
      <c r="C23" s="24" t="s">
        <v>37</v>
      </c>
      <c r="D23" s="24" t="s">
        <v>91</v>
      </c>
      <c r="E23" s="32">
        <v>2.2894907407407408E-3</v>
      </c>
      <c r="F23" s="32">
        <v>2.3239699074074074E-3</v>
      </c>
      <c r="G23" s="32">
        <v>2.2939004629629629E-3</v>
      </c>
      <c r="H23" s="32">
        <v>2.3395949074074074E-3</v>
      </c>
      <c r="J23" s="39">
        <v>9.2469560185185189E-3</v>
      </c>
    </row>
    <row r="24" spans="1:10" x14ac:dyDescent="0.25">
      <c r="A24" s="23">
        <v>22</v>
      </c>
      <c r="B24" s="23">
        <v>115</v>
      </c>
      <c r="C24" s="24" t="s">
        <v>181</v>
      </c>
      <c r="D24" s="24" t="s">
        <v>25</v>
      </c>
      <c r="E24" s="32">
        <v>2.2948842592592591E-3</v>
      </c>
      <c r="F24" s="32">
        <v>2.3215856481481481E-3</v>
      </c>
      <c r="G24" s="32">
        <v>2.3094675925925926E-3</v>
      </c>
      <c r="H24" s="32">
        <v>2.3535300925925924E-3</v>
      </c>
      <c r="J24" s="39">
        <v>9.2794675925925926E-3</v>
      </c>
    </row>
    <row r="25" spans="1:10" x14ac:dyDescent="0.25">
      <c r="A25" s="23">
        <v>23</v>
      </c>
      <c r="B25" s="23">
        <v>152</v>
      </c>
      <c r="C25" s="24" t="s">
        <v>277</v>
      </c>
      <c r="D25" s="24" t="s">
        <v>81</v>
      </c>
      <c r="E25" s="32">
        <v>2.3175115740740738E-3</v>
      </c>
      <c r="F25" s="32">
        <v>2.3324999999999999E-3</v>
      </c>
      <c r="G25" s="32">
        <v>2.3306249999999998E-3</v>
      </c>
      <c r="H25" s="32">
        <v>2.3142361111111111E-3</v>
      </c>
      <c r="J25" s="39">
        <v>9.2948726851851838E-3</v>
      </c>
    </row>
    <row r="26" spans="1:10" x14ac:dyDescent="0.25">
      <c r="A26" s="23">
        <v>24</v>
      </c>
      <c r="B26" s="23">
        <v>29</v>
      </c>
      <c r="C26" s="24" t="s">
        <v>80</v>
      </c>
      <c r="D26" s="24" t="s">
        <v>81</v>
      </c>
      <c r="E26" s="32">
        <v>2.3184606481481481E-3</v>
      </c>
      <c r="F26" s="32">
        <v>2.3421412037037035E-3</v>
      </c>
      <c r="G26" s="32">
        <v>2.3227083333333333E-3</v>
      </c>
      <c r="H26" s="32">
        <v>2.3238194444444443E-3</v>
      </c>
      <c r="J26" s="39">
        <v>9.3071296296296287E-3</v>
      </c>
    </row>
    <row r="27" spans="1:10" x14ac:dyDescent="0.25">
      <c r="A27" s="23">
        <v>25</v>
      </c>
      <c r="B27" s="23">
        <v>56</v>
      </c>
      <c r="C27" s="24" t="s">
        <v>127</v>
      </c>
      <c r="D27" s="24" t="s">
        <v>128</v>
      </c>
      <c r="E27" s="32">
        <v>2.2995254629629629E-3</v>
      </c>
      <c r="F27" s="32">
        <v>2.3281018518518516E-3</v>
      </c>
      <c r="G27" s="32">
        <v>2.3614467592592593E-3</v>
      </c>
      <c r="H27" s="32">
        <v>2.3297222222222222E-3</v>
      </c>
      <c r="J27" s="39">
        <v>9.3187962962962955E-3</v>
      </c>
    </row>
    <row r="28" spans="1:10" x14ac:dyDescent="0.25">
      <c r="A28" s="23">
        <v>26</v>
      </c>
      <c r="B28" s="23">
        <v>117</v>
      </c>
      <c r="C28" s="24" t="s">
        <v>208</v>
      </c>
      <c r="D28" s="24" t="s">
        <v>81</v>
      </c>
      <c r="E28" s="32">
        <v>2.2476620370370372E-3</v>
      </c>
      <c r="F28" s="32">
        <v>2.3217245370370371E-3</v>
      </c>
      <c r="G28" s="32">
        <v>2.3496064814814816E-3</v>
      </c>
      <c r="H28" s="32">
        <v>2.3445717592592594E-3</v>
      </c>
      <c r="I28" s="42">
        <v>3.472222222222222E-3</v>
      </c>
      <c r="J28" s="39">
        <v>9.3214351851851843E-3</v>
      </c>
    </row>
    <row r="29" spans="1:10" x14ac:dyDescent="0.25">
      <c r="A29" s="23">
        <v>27</v>
      </c>
      <c r="B29" s="23">
        <v>145</v>
      </c>
      <c r="C29" s="24" t="s">
        <v>41</v>
      </c>
      <c r="D29" s="24" t="s">
        <v>42</v>
      </c>
      <c r="E29" s="32">
        <v>2.2726851851851853E-3</v>
      </c>
      <c r="F29" s="32">
        <v>2.3162731481481485E-3</v>
      </c>
      <c r="G29" s="32">
        <v>2.3405092592592592E-3</v>
      </c>
      <c r="H29" s="32">
        <v>2.4078703703703705E-3</v>
      </c>
      <c r="J29" s="39">
        <v>9.3373379629629639E-3</v>
      </c>
    </row>
    <row r="30" spans="1:10" x14ac:dyDescent="0.25">
      <c r="A30" s="23">
        <v>28</v>
      </c>
      <c r="B30" s="23">
        <v>53</v>
      </c>
      <c r="C30" s="24" t="s">
        <v>76</v>
      </c>
      <c r="D30" s="24" t="s">
        <v>77</v>
      </c>
      <c r="E30" s="32">
        <v>2.2729745370370369E-3</v>
      </c>
      <c r="F30" s="32">
        <v>2.3141666666666666E-3</v>
      </c>
      <c r="G30" s="36">
        <v>2.5694444444444445E-3</v>
      </c>
      <c r="H30" s="51">
        <v>2.2447569444444446E-3</v>
      </c>
      <c r="J30" s="39">
        <v>9.4013425925925913E-3</v>
      </c>
    </row>
    <row r="31" spans="1:10" x14ac:dyDescent="0.25">
      <c r="A31" s="23">
        <v>29</v>
      </c>
      <c r="B31" s="23">
        <v>112</v>
      </c>
      <c r="C31" s="24" t="s">
        <v>217</v>
      </c>
      <c r="D31" s="24" t="s">
        <v>106</v>
      </c>
      <c r="E31" s="32">
        <v>2.3044675925925923E-3</v>
      </c>
      <c r="F31" s="32">
        <v>2.3127777777777777E-3</v>
      </c>
      <c r="G31" s="32">
        <v>2.3737384259259258E-3</v>
      </c>
      <c r="H31" s="32">
        <v>2.3582523148148148E-3</v>
      </c>
      <c r="I31" s="42">
        <v>3.472222222222222E-3</v>
      </c>
      <c r="J31" s="39">
        <v>9.4071064814814816E-3</v>
      </c>
    </row>
    <row r="32" spans="1:10" x14ac:dyDescent="0.25">
      <c r="A32" s="23">
        <v>30</v>
      </c>
      <c r="B32" s="23">
        <v>95</v>
      </c>
      <c r="C32" s="24" t="s">
        <v>149</v>
      </c>
      <c r="D32" s="24" t="s">
        <v>150</v>
      </c>
      <c r="E32" s="32">
        <v>2.3373495370370371E-3</v>
      </c>
      <c r="F32" s="32">
        <v>2.3597569444444443E-3</v>
      </c>
      <c r="G32" s="32">
        <v>2.3537037037037038E-3</v>
      </c>
      <c r="H32" s="32">
        <v>2.3672685185185181E-3</v>
      </c>
      <c r="J32" s="39">
        <v>9.4180787037037045E-3</v>
      </c>
    </row>
    <row r="33" spans="1:10" x14ac:dyDescent="0.25">
      <c r="A33" s="23">
        <v>31</v>
      </c>
      <c r="B33" s="23">
        <v>88</v>
      </c>
      <c r="C33" s="24" t="s">
        <v>101</v>
      </c>
      <c r="D33" s="24" t="s">
        <v>102</v>
      </c>
      <c r="E33" s="32">
        <v>2.3427546296296295E-3</v>
      </c>
      <c r="F33" s="32">
        <v>2.3633449074074073E-3</v>
      </c>
      <c r="G33" s="32">
        <v>2.3789930555555556E-3</v>
      </c>
      <c r="H33" s="32">
        <v>2.4026851851851852E-3</v>
      </c>
      <c r="J33" s="39">
        <v>9.4877777777777773E-3</v>
      </c>
    </row>
    <row r="34" spans="1:10" x14ac:dyDescent="0.25">
      <c r="A34" s="23">
        <v>32</v>
      </c>
      <c r="B34" s="23">
        <v>157</v>
      </c>
      <c r="C34" s="24" t="s">
        <v>11</v>
      </c>
      <c r="D34" s="24" t="s">
        <v>23</v>
      </c>
      <c r="E34" s="32">
        <v>2.334513888888889E-3</v>
      </c>
      <c r="F34" s="32">
        <v>2.3315856481481482E-3</v>
      </c>
      <c r="G34" s="32">
        <v>2.4267939814814816E-3</v>
      </c>
      <c r="H34" s="32">
        <v>2.4067013888888892E-3</v>
      </c>
      <c r="J34" s="39">
        <v>9.499594907407408E-3</v>
      </c>
    </row>
    <row r="35" spans="1:10" x14ac:dyDescent="0.25">
      <c r="A35" s="23">
        <v>33</v>
      </c>
      <c r="B35" s="23">
        <v>153</v>
      </c>
      <c r="C35" s="24" t="s">
        <v>262</v>
      </c>
      <c r="D35" s="24" t="s">
        <v>205</v>
      </c>
      <c r="E35" s="32">
        <v>2.3630555555555553E-3</v>
      </c>
      <c r="F35" s="32">
        <v>2.3501504629629632E-3</v>
      </c>
      <c r="G35" s="32">
        <v>2.3691319444444445E-3</v>
      </c>
      <c r="H35" s="32">
        <v>2.4177199074074075E-3</v>
      </c>
      <c r="J35" s="39">
        <v>9.5000578703703705E-3</v>
      </c>
    </row>
    <row r="36" spans="1:10" x14ac:dyDescent="0.25">
      <c r="A36" s="23">
        <v>34</v>
      </c>
      <c r="B36" s="23">
        <v>77</v>
      </c>
      <c r="C36" s="24" t="s">
        <v>74</v>
      </c>
      <c r="D36" s="24" t="s">
        <v>75</v>
      </c>
      <c r="E36" s="32">
        <v>2.166377314814815E-3</v>
      </c>
      <c r="F36" s="32">
        <v>2.2198611111111113E-3</v>
      </c>
      <c r="G36" s="36">
        <v>2.5694444444444445E-3</v>
      </c>
      <c r="H36" s="36">
        <v>2.5694444444444445E-3</v>
      </c>
      <c r="J36" s="39">
        <v>9.5251273148148144E-3</v>
      </c>
    </row>
    <row r="37" spans="1:10" x14ac:dyDescent="0.25">
      <c r="A37" s="23">
        <v>35</v>
      </c>
      <c r="B37" s="23">
        <v>96</v>
      </c>
      <c r="C37" s="24" t="s">
        <v>134</v>
      </c>
      <c r="D37" s="24" t="s">
        <v>118</v>
      </c>
      <c r="E37" s="32">
        <v>2.3392592592592592E-3</v>
      </c>
      <c r="F37" s="32">
        <v>2.4052199074074076E-3</v>
      </c>
      <c r="G37" s="32">
        <v>2.3930555555555558E-3</v>
      </c>
      <c r="H37" s="32">
        <v>2.3992592592592594E-3</v>
      </c>
      <c r="J37" s="39">
        <v>9.5367939814814812E-3</v>
      </c>
    </row>
    <row r="38" spans="1:10" x14ac:dyDescent="0.25">
      <c r="A38" s="23">
        <v>36</v>
      </c>
      <c r="B38" s="23">
        <v>137</v>
      </c>
      <c r="C38" s="24" t="s">
        <v>210</v>
      </c>
      <c r="D38" s="24" t="s">
        <v>211</v>
      </c>
      <c r="E38" s="32">
        <v>2.3296990740740739E-3</v>
      </c>
      <c r="F38" s="32">
        <v>2.3326041666666669E-3</v>
      </c>
      <c r="G38" s="32">
        <v>2.4580208333333333E-3</v>
      </c>
      <c r="H38" s="32">
        <v>2.4407175925925924E-3</v>
      </c>
      <c r="J38" s="39">
        <v>9.5610416666666656E-3</v>
      </c>
    </row>
    <row r="39" spans="1:10" x14ac:dyDescent="0.25">
      <c r="A39" s="23">
        <v>37</v>
      </c>
      <c r="B39" s="23">
        <v>93</v>
      </c>
      <c r="C39" s="24" t="s">
        <v>104</v>
      </c>
      <c r="D39" s="24" t="s">
        <v>25</v>
      </c>
      <c r="E39" s="32">
        <v>2.4453240740740742E-3</v>
      </c>
      <c r="F39" s="32">
        <v>2.3834027777777781E-3</v>
      </c>
      <c r="G39" s="32">
        <v>2.3560763888888889E-3</v>
      </c>
      <c r="H39" s="32">
        <v>2.3963773148148147E-3</v>
      </c>
      <c r="J39" s="39">
        <v>9.5811805555555563E-3</v>
      </c>
    </row>
    <row r="40" spans="1:10" x14ac:dyDescent="0.25">
      <c r="A40" s="23">
        <v>38</v>
      </c>
      <c r="B40" s="23">
        <v>17</v>
      </c>
      <c r="C40" s="24" t="s">
        <v>22</v>
      </c>
      <c r="D40" s="24" t="s">
        <v>23</v>
      </c>
      <c r="E40" s="32">
        <v>2.3922106481481481E-3</v>
      </c>
      <c r="F40" s="32">
        <v>2.4070023148148145E-3</v>
      </c>
      <c r="G40" s="32">
        <v>2.3932638888888888E-3</v>
      </c>
      <c r="H40" s="32">
        <v>2.4123958333333337E-3</v>
      </c>
      <c r="J40" s="39">
        <v>9.604872685185185E-3</v>
      </c>
    </row>
    <row r="41" spans="1:10" x14ac:dyDescent="0.25">
      <c r="A41" s="23">
        <v>39</v>
      </c>
      <c r="B41" s="23">
        <v>135</v>
      </c>
      <c r="C41" s="24" t="s">
        <v>214</v>
      </c>
      <c r="D41" s="24" t="s">
        <v>106</v>
      </c>
      <c r="E41" s="32">
        <v>2.3759259259259259E-3</v>
      </c>
      <c r="F41" s="32">
        <v>2.3714467592592593E-3</v>
      </c>
      <c r="G41" s="32">
        <v>2.4357986111111112E-3</v>
      </c>
      <c r="H41" s="32">
        <v>2.4271527777777776E-3</v>
      </c>
      <c r="J41" s="39">
        <v>9.6103240740740732E-3</v>
      </c>
    </row>
    <row r="42" spans="1:10" x14ac:dyDescent="0.25">
      <c r="A42" s="23">
        <v>40</v>
      </c>
      <c r="B42" s="23">
        <v>51</v>
      </c>
      <c r="C42" s="24" t="s">
        <v>43</v>
      </c>
      <c r="D42" s="24" t="s">
        <v>36</v>
      </c>
      <c r="E42" s="32">
        <v>2.4308564814814813E-3</v>
      </c>
      <c r="F42" s="32">
        <v>2.3736921296296297E-3</v>
      </c>
      <c r="G42" s="32">
        <v>2.4049537037037039E-3</v>
      </c>
      <c r="H42" s="32">
        <v>2.4037152777777776E-3</v>
      </c>
      <c r="J42" s="39">
        <v>9.6132175925925916E-3</v>
      </c>
    </row>
    <row r="43" spans="1:10" x14ac:dyDescent="0.25">
      <c r="A43" s="23">
        <v>41</v>
      </c>
      <c r="B43" s="23">
        <v>3</v>
      </c>
      <c r="C43" s="24" t="s">
        <v>78</v>
      </c>
      <c r="D43" s="24" t="s">
        <v>79</v>
      </c>
      <c r="E43" s="32">
        <v>2.3717476851851851E-3</v>
      </c>
      <c r="F43" s="32">
        <v>2.3710532407407408E-3</v>
      </c>
      <c r="G43" s="32">
        <v>2.4238541666666666E-3</v>
      </c>
      <c r="H43" s="32">
        <v>2.4513194444444443E-3</v>
      </c>
      <c r="J43" s="39">
        <v>9.617974537037036E-3</v>
      </c>
    </row>
    <row r="44" spans="1:10" x14ac:dyDescent="0.25">
      <c r="A44" s="23">
        <v>42</v>
      </c>
      <c r="B44" s="23">
        <v>72</v>
      </c>
      <c r="C44" s="24" t="s">
        <v>13</v>
      </c>
      <c r="D44" s="24" t="s">
        <v>14</v>
      </c>
      <c r="E44" s="32">
        <v>2.1876157407407408E-3</v>
      </c>
      <c r="F44" s="32">
        <v>2.3547916666666669E-3</v>
      </c>
      <c r="G44" s="32">
        <v>2.2318171296296296E-3</v>
      </c>
      <c r="H44" s="32">
        <v>2.7867013888888889E-3</v>
      </c>
      <c r="I44" s="42">
        <v>3.472222222222222E-3</v>
      </c>
      <c r="J44" s="39">
        <v>9.6187962962962954E-3</v>
      </c>
    </row>
    <row r="45" spans="1:10" x14ac:dyDescent="0.25">
      <c r="A45" s="23">
        <v>43</v>
      </c>
      <c r="B45" s="23">
        <v>87</v>
      </c>
      <c r="C45" s="24" t="s">
        <v>121</v>
      </c>
      <c r="D45" s="24" t="s">
        <v>122</v>
      </c>
      <c r="E45" s="32">
        <v>2.3705787037037037E-3</v>
      </c>
      <c r="F45" s="32">
        <v>2.4221990740740744E-3</v>
      </c>
      <c r="G45" s="32">
        <v>2.4463657407407407E-3</v>
      </c>
      <c r="H45" s="32">
        <v>2.4088425925925926E-3</v>
      </c>
      <c r="J45" s="39">
        <v>9.6479861111111124E-3</v>
      </c>
    </row>
    <row r="46" spans="1:10" x14ac:dyDescent="0.25">
      <c r="A46" s="23">
        <v>44</v>
      </c>
      <c r="B46" s="23">
        <v>165</v>
      </c>
      <c r="C46" s="24" t="s">
        <v>257</v>
      </c>
      <c r="D46" s="24" t="s">
        <v>52</v>
      </c>
      <c r="E46" s="32">
        <v>2.3350231481481481E-3</v>
      </c>
      <c r="F46" s="32">
        <v>2.3990393518518514E-3</v>
      </c>
      <c r="G46" s="32">
        <v>2.4904050925925927E-3</v>
      </c>
      <c r="H46" s="32">
        <v>2.4287037037037033E-3</v>
      </c>
      <c r="J46" s="39">
        <v>9.6531712962962968E-3</v>
      </c>
    </row>
    <row r="47" spans="1:10" x14ac:dyDescent="0.25">
      <c r="A47" s="23">
        <v>45</v>
      </c>
      <c r="B47" s="23">
        <v>155</v>
      </c>
      <c r="C47" s="24" t="s">
        <v>281</v>
      </c>
      <c r="D47" s="24" t="s">
        <v>282</v>
      </c>
      <c r="E47" s="32">
        <v>2.4733680555555555E-3</v>
      </c>
      <c r="F47" s="32">
        <v>2.4217939814814814E-3</v>
      </c>
      <c r="G47" s="32">
        <v>2.3038194444444443E-3</v>
      </c>
      <c r="H47" s="32">
        <v>2.3194097222222223E-3</v>
      </c>
      <c r="I47" s="42">
        <v>1.0416666666666666E-2</v>
      </c>
      <c r="J47" s="39">
        <v>9.6920023148148148E-3</v>
      </c>
    </row>
    <row r="48" spans="1:10" x14ac:dyDescent="0.25">
      <c r="A48" s="23">
        <v>46</v>
      </c>
      <c r="B48" s="23">
        <v>177</v>
      </c>
      <c r="C48" s="24" t="s">
        <v>312</v>
      </c>
      <c r="D48" s="24" t="s">
        <v>137</v>
      </c>
      <c r="E48" s="32">
        <v>2.4114583333333336E-3</v>
      </c>
      <c r="F48" s="32">
        <v>2.4457986111111108E-3</v>
      </c>
      <c r="G48" s="32">
        <v>2.4121412037037037E-3</v>
      </c>
      <c r="H48" s="32">
        <v>2.4307870370370373E-3</v>
      </c>
      <c r="J48" s="39">
        <v>9.700185185185185E-3</v>
      </c>
    </row>
    <row r="49" spans="1:10" x14ac:dyDescent="0.25">
      <c r="A49" s="23">
        <v>47</v>
      </c>
      <c r="B49" s="23">
        <v>149</v>
      </c>
      <c r="C49" s="24" t="s">
        <v>46</v>
      </c>
      <c r="D49" s="24" t="s">
        <v>42</v>
      </c>
      <c r="E49" s="32">
        <v>2.3525810185185186E-3</v>
      </c>
      <c r="F49" s="32">
        <v>2.4839120370370366E-3</v>
      </c>
      <c r="G49" s="32">
        <v>2.4621180555555555E-3</v>
      </c>
      <c r="H49" s="32">
        <v>2.4238541666666666E-3</v>
      </c>
      <c r="J49" s="39">
        <v>9.7224652777777778E-3</v>
      </c>
    </row>
    <row r="50" spans="1:10" x14ac:dyDescent="0.25">
      <c r="A50" s="23">
        <v>48</v>
      </c>
      <c r="B50" s="23">
        <v>80</v>
      </c>
      <c r="C50" s="24" t="s">
        <v>123</v>
      </c>
      <c r="D50" s="24" t="s">
        <v>122</v>
      </c>
      <c r="E50" s="32">
        <v>2.3735995370370373E-3</v>
      </c>
      <c r="F50" s="32">
        <v>2.4601620370370372E-3</v>
      </c>
      <c r="G50" s="32">
        <v>2.387835648148148E-3</v>
      </c>
      <c r="H50" s="32">
        <v>2.541238425925926E-3</v>
      </c>
      <c r="J50" s="39">
        <v>9.762835648148149E-3</v>
      </c>
    </row>
    <row r="51" spans="1:10" x14ac:dyDescent="0.25">
      <c r="A51" s="23">
        <v>49</v>
      </c>
      <c r="B51" s="23">
        <v>94</v>
      </c>
      <c r="C51" s="24" t="s">
        <v>153</v>
      </c>
      <c r="D51" s="24" t="s">
        <v>154</v>
      </c>
      <c r="E51" s="32">
        <v>2.4093981481481484E-3</v>
      </c>
      <c r="F51" s="32">
        <v>2.4480671296296295E-3</v>
      </c>
      <c r="G51" s="32">
        <v>2.4508796296296297E-3</v>
      </c>
      <c r="H51" s="32">
        <v>2.4852546296296294E-3</v>
      </c>
      <c r="J51" s="39">
        <v>9.7935995370370364E-3</v>
      </c>
    </row>
    <row r="52" spans="1:10" x14ac:dyDescent="0.25">
      <c r="A52" s="23">
        <v>50</v>
      </c>
      <c r="B52" s="23">
        <v>69</v>
      </c>
      <c r="C52" s="24" t="s">
        <v>62</v>
      </c>
      <c r="D52" s="24" t="s">
        <v>63</v>
      </c>
      <c r="E52" s="32">
        <v>2.4245949074074074E-3</v>
      </c>
      <c r="F52" s="32">
        <v>2.4591782407407405E-3</v>
      </c>
      <c r="G52" s="32">
        <v>2.4333796296296295E-3</v>
      </c>
      <c r="H52" s="32">
        <v>2.5296412037037037E-3</v>
      </c>
      <c r="J52" s="39">
        <v>9.8467939814814824E-3</v>
      </c>
    </row>
    <row r="53" spans="1:10" x14ac:dyDescent="0.25">
      <c r="A53" s="23">
        <v>51</v>
      </c>
      <c r="B53" s="23">
        <v>62</v>
      </c>
      <c r="C53" s="24" t="s">
        <v>64</v>
      </c>
      <c r="D53" s="24" t="s">
        <v>42</v>
      </c>
      <c r="E53" s="32">
        <v>2.4232060185185185E-3</v>
      </c>
      <c r="F53" s="32">
        <v>2.4675347222222225E-3</v>
      </c>
      <c r="G53" s="32">
        <v>2.4749537037037036E-3</v>
      </c>
      <c r="H53" s="32">
        <v>2.4914004629629631E-3</v>
      </c>
      <c r="J53" s="39">
        <v>9.8570949074074064E-3</v>
      </c>
    </row>
    <row r="54" spans="1:10" x14ac:dyDescent="0.25">
      <c r="A54" s="23">
        <v>52</v>
      </c>
      <c r="B54" s="23">
        <v>100</v>
      </c>
      <c r="C54" s="24" t="s">
        <v>276</v>
      </c>
      <c r="D54" s="24" t="s">
        <v>77</v>
      </c>
      <c r="E54" s="32">
        <v>2.366550925925926E-3</v>
      </c>
      <c r="F54" s="32">
        <v>2.4128125E-3</v>
      </c>
      <c r="G54" s="32">
        <v>2.5226504629629631E-3</v>
      </c>
      <c r="H54" s="36">
        <v>2.5694444444444445E-3</v>
      </c>
      <c r="J54" s="39">
        <v>9.8714583333333345E-3</v>
      </c>
    </row>
    <row r="55" spans="1:10" x14ac:dyDescent="0.25">
      <c r="A55" s="23">
        <v>53</v>
      </c>
      <c r="B55" s="23">
        <v>200</v>
      </c>
      <c r="C55" s="24" t="s">
        <v>186</v>
      </c>
      <c r="D55" s="24" t="s">
        <v>148</v>
      </c>
      <c r="E55" s="32">
        <v>2.386435185185185E-3</v>
      </c>
      <c r="F55" s="32">
        <v>2.5670833333333335E-3</v>
      </c>
      <c r="G55" s="32">
        <v>2.4346643518518519E-3</v>
      </c>
      <c r="H55" s="32">
        <v>2.4406944444444446E-3</v>
      </c>
      <c r="I55" s="42">
        <v>3.472222222222222E-3</v>
      </c>
      <c r="J55" s="39">
        <v>9.8867476851851842E-3</v>
      </c>
    </row>
    <row r="56" spans="1:10" x14ac:dyDescent="0.25">
      <c r="A56" s="23">
        <v>54</v>
      </c>
      <c r="B56" s="23">
        <v>163</v>
      </c>
      <c r="C56" s="24" t="s">
        <v>296</v>
      </c>
      <c r="D56" s="24" t="s">
        <v>297</v>
      </c>
      <c r="E56" s="32">
        <v>2.4048032407407408E-3</v>
      </c>
      <c r="F56" s="32">
        <v>2.4795370370370375E-3</v>
      </c>
      <c r="G56" s="32">
        <v>2.4829282407407408E-3</v>
      </c>
      <c r="H56" s="32">
        <v>2.5339351851851851E-3</v>
      </c>
      <c r="J56" s="39">
        <v>9.901203703703702E-3</v>
      </c>
    </row>
    <row r="57" spans="1:10" x14ac:dyDescent="0.25">
      <c r="A57" s="23">
        <v>55</v>
      </c>
      <c r="B57" s="23">
        <v>161</v>
      </c>
      <c r="C57" s="24" t="s">
        <v>308</v>
      </c>
      <c r="D57" s="24" t="s">
        <v>191</v>
      </c>
      <c r="E57" s="32">
        <v>2.4530208333333335E-3</v>
      </c>
      <c r="F57" s="32">
        <v>2.5525000000000001E-3</v>
      </c>
      <c r="G57" s="32">
        <v>2.4697337962962963E-3</v>
      </c>
      <c r="H57" s="32">
        <v>2.435636574074074E-3</v>
      </c>
      <c r="J57" s="39">
        <v>9.910891203703703E-3</v>
      </c>
    </row>
    <row r="58" spans="1:10" x14ac:dyDescent="0.25">
      <c r="A58" s="23">
        <v>56</v>
      </c>
      <c r="B58" s="23">
        <v>130</v>
      </c>
      <c r="C58" s="24" t="s">
        <v>197</v>
      </c>
      <c r="D58" s="24" t="s">
        <v>91</v>
      </c>
      <c r="E58" s="32">
        <v>2.4644560185185186E-3</v>
      </c>
      <c r="F58" s="32">
        <v>2.4965162037037035E-3</v>
      </c>
      <c r="G58" s="32">
        <v>2.4710532407407411E-3</v>
      </c>
      <c r="H58" s="32">
        <v>2.4831712962962963E-3</v>
      </c>
      <c r="J58" s="39">
        <v>9.915196759259259E-3</v>
      </c>
    </row>
    <row r="59" spans="1:10" x14ac:dyDescent="0.25">
      <c r="A59" s="23">
        <v>57</v>
      </c>
      <c r="B59" s="23">
        <v>136</v>
      </c>
      <c r="C59" s="24" t="s">
        <v>29</v>
      </c>
      <c r="D59" s="24" t="s">
        <v>25</v>
      </c>
      <c r="E59" s="32">
        <v>2.3575578703703705E-3</v>
      </c>
      <c r="F59" s="32">
        <v>2.6879629629629632E-3</v>
      </c>
      <c r="G59" s="32">
        <v>2.4465393518518521E-3</v>
      </c>
      <c r="H59" s="32">
        <v>2.3768518518518518E-3</v>
      </c>
      <c r="I59" s="42">
        <v>3.472222222222222E-3</v>
      </c>
      <c r="J59" s="39">
        <v>9.9267824074074067E-3</v>
      </c>
    </row>
    <row r="60" spans="1:10" x14ac:dyDescent="0.25">
      <c r="A60" s="23">
        <v>58</v>
      </c>
      <c r="B60" s="23">
        <v>160</v>
      </c>
      <c r="C60" s="24" t="s">
        <v>309</v>
      </c>
      <c r="D60" s="24" t="s">
        <v>310</v>
      </c>
      <c r="E60" s="32">
        <v>2.4069675925925925E-3</v>
      </c>
      <c r="F60" s="32">
        <v>2.502858796296296E-3</v>
      </c>
      <c r="G60" s="32">
        <v>2.4664930555555555E-3</v>
      </c>
      <c r="H60" s="32">
        <v>2.5149189814814813E-3</v>
      </c>
      <c r="I60" s="42">
        <v>3.472222222222222E-3</v>
      </c>
      <c r="J60" s="39">
        <v>9.9491087962962962E-3</v>
      </c>
    </row>
    <row r="61" spans="1:10" x14ac:dyDescent="0.25">
      <c r="A61" s="23">
        <v>59</v>
      </c>
      <c r="B61" s="23">
        <v>148</v>
      </c>
      <c r="C61" s="24" t="s">
        <v>261</v>
      </c>
      <c r="D61" s="24" t="s">
        <v>144</v>
      </c>
      <c r="E61" s="32">
        <v>2.4090740740740739E-3</v>
      </c>
      <c r="F61" s="32">
        <v>2.4389699074074075E-3</v>
      </c>
      <c r="G61" s="32">
        <v>2.5050694444444443E-3</v>
      </c>
      <c r="H61" s="32">
        <v>2.6114467592592591E-3</v>
      </c>
      <c r="J61" s="39">
        <v>9.9645601851851857E-3</v>
      </c>
    </row>
    <row r="62" spans="1:10" x14ac:dyDescent="0.25">
      <c r="A62" s="23">
        <v>60</v>
      </c>
      <c r="B62" s="23">
        <v>184</v>
      </c>
      <c r="C62" s="24" t="s">
        <v>311</v>
      </c>
      <c r="D62" s="24" t="s">
        <v>93</v>
      </c>
      <c r="E62" s="32">
        <v>2.5451273148148147E-3</v>
      </c>
      <c r="F62" s="32">
        <v>2.5644791666666667E-3</v>
      </c>
      <c r="G62" s="32">
        <v>2.4190509259259256E-3</v>
      </c>
      <c r="H62" s="32">
        <v>2.4432754629629631E-3</v>
      </c>
      <c r="J62" s="39">
        <v>9.9719328703703706E-3</v>
      </c>
    </row>
    <row r="63" spans="1:10" x14ac:dyDescent="0.25">
      <c r="A63" s="23">
        <v>61</v>
      </c>
      <c r="B63" s="23">
        <v>9</v>
      </c>
      <c r="C63" s="24" t="s">
        <v>84</v>
      </c>
      <c r="D63" s="24" t="s">
        <v>58</v>
      </c>
      <c r="E63" s="32">
        <v>2.3728125000000004E-3</v>
      </c>
      <c r="F63" s="32">
        <v>2.591122685185185E-3</v>
      </c>
      <c r="G63" s="32">
        <v>2.5179282407407407E-3</v>
      </c>
      <c r="H63" s="32">
        <v>2.3614120370370373E-3</v>
      </c>
      <c r="I63" s="42">
        <v>1.0416666666666666E-2</v>
      </c>
      <c r="J63" s="39">
        <v>1.0016886574074074E-2</v>
      </c>
    </row>
    <row r="64" spans="1:10" x14ac:dyDescent="0.25">
      <c r="A64" s="23">
        <v>62</v>
      </c>
      <c r="B64" s="23">
        <v>156</v>
      </c>
      <c r="C64" s="24" t="s">
        <v>278</v>
      </c>
      <c r="D64" s="24" t="s">
        <v>279</v>
      </c>
      <c r="E64" s="32">
        <v>2.6006365740740742E-3</v>
      </c>
      <c r="F64" s="32">
        <v>2.4623495370370372E-3</v>
      </c>
      <c r="G64" s="32">
        <v>2.473472222222222E-3</v>
      </c>
      <c r="H64" s="32">
        <v>2.4608564814814814E-3</v>
      </c>
      <c r="I64" s="42">
        <v>3.472222222222222E-3</v>
      </c>
      <c r="J64" s="39">
        <v>1.0055185185185186E-2</v>
      </c>
    </row>
    <row r="65" spans="1:10" x14ac:dyDescent="0.25">
      <c r="A65" s="23">
        <v>63</v>
      </c>
      <c r="B65" s="23">
        <v>48</v>
      </c>
      <c r="C65" s="24" t="s">
        <v>108</v>
      </c>
      <c r="D65" s="24" t="s">
        <v>106</v>
      </c>
      <c r="E65" s="32">
        <v>2.4338310185185188E-3</v>
      </c>
      <c r="F65" s="32">
        <v>2.4719675925925924E-3</v>
      </c>
      <c r="G65" s="32">
        <v>2.6100231481481482E-3</v>
      </c>
      <c r="H65" s="32">
        <v>2.551736111111111E-3</v>
      </c>
      <c r="J65" s="39">
        <v>1.0067557870370371E-2</v>
      </c>
    </row>
    <row r="66" spans="1:10" x14ac:dyDescent="0.25">
      <c r="A66" s="23">
        <v>64</v>
      </c>
      <c r="B66" s="23">
        <v>183</v>
      </c>
      <c r="C66" s="24" t="s">
        <v>301</v>
      </c>
      <c r="D66" s="24" t="s">
        <v>302</v>
      </c>
      <c r="E66" s="32">
        <v>2.5087152777777777E-3</v>
      </c>
      <c r="F66" s="32">
        <v>2.5498958333333333E-3</v>
      </c>
      <c r="G66" s="32">
        <v>2.5052199074074074E-3</v>
      </c>
      <c r="H66" s="32">
        <v>2.5415162037037038E-3</v>
      </c>
      <c r="J66" s="39">
        <v>1.0105347222222222E-2</v>
      </c>
    </row>
    <row r="67" spans="1:10" x14ac:dyDescent="0.25">
      <c r="A67" s="23">
        <v>65</v>
      </c>
      <c r="B67" s="23">
        <v>105</v>
      </c>
      <c r="C67" s="24" t="s">
        <v>190</v>
      </c>
      <c r="D67" s="24" t="s">
        <v>191</v>
      </c>
      <c r="E67" s="32">
        <v>2.6105439814814815E-3</v>
      </c>
      <c r="F67" s="32">
        <v>2.5084374999999998E-3</v>
      </c>
      <c r="G67" s="32">
        <v>2.5279629629629632E-3</v>
      </c>
      <c r="H67" s="32">
        <v>2.5122800925925924E-3</v>
      </c>
      <c r="I67" s="42">
        <v>3.472222222222222E-3</v>
      </c>
      <c r="J67" s="39">
        <v>1.0217094907407407E-2</v>
      </c>
    </row>
    <row r="68" spans="1:10" x14ac:dyDescent="0.25">
      <c r="A68" s="23">
        <v>66</v>
      </c>
      <c r="B68" s="23">
        <v>128</v>
      </c>
      <c r="C68" s="24" t="s">
        <v>226</v>
      </c>
      <c r="D68" s="24" t="s">
        <v>227</v>
      </c>
      <c r="E68" s="32">
        <v>2.4961921296296299E-3</v>
      </c>
      <c r="F68" s="32">
        <v>2.5945138888888888E-3</v>
      </c>
      <c r="G68" s="32">
        <v>2.6144907407407406E-3</v>
      </c>
      <c r="H68" s="32">
        <v>2.5416087962962966E-3</v>
      </c>
      <c r="J68" s="39">
        <v>1.0246527777777778E-2</v>
      </c>
    </row>
    <row r="69" spans="1:10" x14ac:dyDescent="0.25">
      <c r="A69" s="23">
        <v>67</v>
      </c>
      <c r="B69" s="23">
        <v>179</v>
      </c>
      <c r="C69" s="24" t="s">
        <v>317</v>
      </c>
      <c r="D69" s="24" t="s">
        <v>135</v>
      </c>
      <c r="E69" s="32">
        <v>2.5473842592592592E-3</v>
      </c>
      <c r="F69" s="32">
        <v>2.5988078703703707E-3</v>
      </c>
      <c r="G69" s="32">
        <v>2.6265509259259258E-3</v>
      </c>
      <c r="H69" s="32">
        <v>2.5511574074074074E-3</v>
      </c>
      <c r="J69" s="39">
        <v>1.0323900462962962E-2</v>
      </c>
    </row>
    <row r="70" spans="1:10" x14ac:dyDescent="0.25">
      <c r="A70" s="23">
        <v>68</v>
      </c>
      <c r="B70" s="23">
        <v>186</v>
      </c>
      <c r="C70" s="24" t="s">
        <v>313</v>
      </c>
      <c r="D70" s="24" t="s">
        <v>81</v>
      </c>
      <c r="E70" s="32">
        <v>2.4829050925925925E-3</v>
      </c>
      <c r="F70" s="32">
        <v>2.5096527777777777E-3</v>
      </c>
      <c r="G70" s="32">
        <v>2.4651736111111111E-3</v>
      </c>
      <c r="H70" s="36">
        <v>2.8240740740740739E-3</v>
      </c>
      <c r="I70" s="42">
        <v>3.472222222222222E-3</v>
      </c>
      <c r="J70" s="39">
        <v>1.0339675925925926E-2</v>
      </c>
    </row>
    <row r="71" spans="1:10" x14ac:dyDescent="0.25">
      <c r="A71" s="23">
        <v>69</v>
      </c>
      <c r="B71" s="23">
        <v>162</v>
      </c>
      <c r="C71" s="24" t="s">
        <v>298</v>
      </c>
      <c r="D71" s="24" t="s">
        <v>299</v>
      </c>
      <c r="E71" s="32">
        <v>2.5452546296296295E-3</v>
      </c>
      <c r="F71" s="32">
        <v>2.5669097222222222E-3</v>
      </c>
      <c r="G71" s="32">
        <v>2.6562500000000002E-3</v>
      </c>
      <c r="H71" s="32">
        <v>2.6009490740740741E-3</v>
      </c>
      <c r="J71" s="39">
        <v>1.0369363425925926E-2</v>
      </c>
    </row>
    <row r="72" spans="1:10" x14ac:dyDescent="0.25">
      <c r="A72" s="23">
        <v>70</v>
      </c>
      <c r="B72" s="23">
        <v>146</v>
      </c>
      <c r="C72" s="24" t="s">
        <v>292</v>
      </c>
      <c r="D72" s="24" t="s">
        <v>158</v>
      </c>
      <c r="E72" s="32">
        <v>2.6082291666666667E-3</v>
      </c>
      <c r="F72" s="32">
        <v>2.6142245370370369E-3</v>
      </c>
      <c r="G72" s="32">
        <v>2.5716898148148148E-3</v>
      </c>
      <c r="H72" s="32">
        <v>2.6134143518518516E-3</v>
      </c>
      <c r="I72" s="42">
        <v>3.472222222222222E-3</v>
      </c>
      <c r="J72" s="39">
        <v>1.046542824074074E-2</v>
      </c>
    </row>
    <row r="73" spans="1:10" x14ac:dyDescent="0.25">
      <c r="A73" s="23">
        <v>71</v>
      </c>
      <c r="B73" s="23">
        <v>169</v>
      </c>
      <c r="C73" s="24" t="s">
        <v>314</v>
      </c>
      <c r="D73" s="24" t="s">
        <v>279</v>
      </c>
      <c r="E73" s="32">
        <v>2.5770023148148145E-3</v>
      </c>
      <c r="F73" s="32">
        <v>2.6346296296296296E-3</v>
      </c>
      <c r="G73" s="32">
        <v>2.6361921296296294E-3</v>
      </c>
      <c r="H73" s="32">
        <v>2.623414351851852E-3</v>
      </c>
      <c r="J73" s="39">
        <v>1.0471238425925926E-2</v>
      </c>
    </row>
    <row r="74" spans="1:10" x14ac:dyDescent="0.25">
      <c r="A74" s="23">
        <v>72</v>
      </c>
      <c r="B74" s="23">
        <v>38</v>
      </c>
      <c r="C74" s="24" t="s">
        <v>243</v>
      </c>
      <c r="D74" s="24" t="s">
        <v>118</v>
      </c>
      <c r="E74" s="32">
        <v>2.6052777777777775E-3</v>
      </c>
      <c r="F74" s="32">
        <v>2.6987268518518519E-3</v>
      </c>
      <c r="G74" s="32">
        <v>2.6813194444444445E-3</v>
      </c>
      <c r="H74" s="32">
        <v>2.6750694444444448E-3</v>
      </c>
      <c r="I74" s="42">
        <v>3.472222222222222E-3</v>
      </c>
      <c r="J74" s="39">
        <v>1.071826388888889E-2</v>
      </c>
    </row>
    <row r="75" spans="1:10" x14ac:dyDescent="0.25">
      <c r="A75" s="23">
        <v>73</v>
      </c>
      <c r="B75" s="23">
        <v>104</v>
      </c>
      <c r="C75" s="24" t="s">
        <v>287</v>
      </c>
      <c r="D75" s="24" t="s">
        <v>288</v>
      </c>
      <c r="E75" s="32">
        <v>2.7020601851851854E-3</v>
      </c>
      <c r="F75" s="32">
        <v>2.7132870370370371E-3</v>
      </c>
      <c r="G75" s="32">
        <v>2.7422916666666667E-3</v>
      </c>
      <c r="H75" s="32">
        <v>2.6849421296296296E-3</v>
      </c>
      <c r="J75" s="39">
        <v>1.0842581018518517E-2</v>
      </c>
    </row>
    <row r="76" spans="1:10" x14ac:dyDescent="0.25">
      <c r="A76" s="23">
        <v>74</v>
      </c>
      <c r="B76" s="23">
        <v>110</v>
      </c>
      <c r="C76" s="24" t="s">
        <v>198</v>
      </c>
      <c r="D76" s="24" t="s">
        <v>38</v>
      </c>
      <c r="E76" s="32">
        <v>2.5470370370370373E-3</v>
      </c>
      <c r="F76" s="32">
        <v>2.8330902777777777E-3</v>
      </c>
      <c r="G76" s="32">
        <v>2.5861458333333335E-3</v>
      </c>
      <c r="H76" s="32">
        <v>2.7889236111111114E-3</v>
      </c>
      <c r="I76" s="42">
        <v>6.9444444444444441E-3</v>
      </c>
      <c r="J76" s="39">
        <v>1.0870937499999999E-2</v>
      </c>
    </row>
    <row r="77" spans="1:10" x14ac:dyDescent="0.25">
      <c r="A77" s="23">
        <v>75</v>
      </c>
      <c r="B77" s="23">
        <v>189</v>
      </c>
      <c r="C77" s="24" t="s">
        <v>315</v>
      </c>
      <c r="D77" s="24" t="s">
        <v>279</v>
      </c>
      <c r="E77" s="32">
        <v>2.7351504629629631E-3</v>
      </c>
      <c r="F77" s="32">
        <v>2.6680208333333334E-3</v>
      </c>
      <c r="G77" s="32">
        <v>2.7049652777777779E-3</v>
      </c>
      <c r="H77" s="32">
        <v>2.7709143518518521E-3</v>
      </c>
      <c r="J77" s="39">
        <v>1.0879050925925926E-2</v>
      </c>
    </row>
    <row r="78" spans="1:10" x14ac:dyDescent="0.25">
      <c r="A78" s="23">
        <v>76</v>
      </c>
      <c r="B78" s="23">
        <v>103</v>
      </c>
      <c r="C78" s="24" t="s">
        <v>202</v>
      </c>
      <c r="D78" s="24" t="s">
        <v>203</v>
      </c>
      <c r="E78" s="32">
        <v>2.6602546296296292E-3</v>
      </c>
      <c r="F78" s="32">
        <v>2.8447222222222224E-3</v>
      </c>
      <c r="G78" s="32">
        <v>2.6963194444444443E-3</v>
      </c>
      <c r="H78" s="32">
        <v>2.6867824074074073E-3</v>
      </c>
      <c r="J78" s="39">
        <v>1.0888078703703704E-2</v>
      </c>
    </row>
    <row r="79" spans="1:10" x14ac:dyDescent="0.25">
      <c r="A79" s="23">
        <v>77</v>
      </c>
      <c r="B79" s="23">
        <v>180</v>
      </c>
      <c r="C79" s="24" t="s">
        <v>318</v>
      </c>
      <c r="D79" s="24" t="s">
        <v>148</v>
      </c>
      <c r="E79" s="32">
        <v>2.8948032407407412E-3</v>
      </c>
      <c r="F79" s="32">
        <v>2.6392361111111113E-3</v>
      </c>
      <c r="G79" s="32">
        <v>2.741909722222222E-3</v>
      </c>
      <c r="H79" s="32">
        <v>2.7058796296296293E-3</v>
      </c>
      <c r="J79" s="39">
        <v>1.0981828703703704E-2</v>
      </c>
    </row>
    <row r="80" spans="1:10" x14ac:dyDescent="0.25">
      <c r="A80" s="23">
        <v>78</v>
      </c>
      <c r="B80" s="23">
        <v>188</v>
      </c>
      <c r="C80" s="24" t="s">
        <v>303</v>
      </c>
      <c r="D80" s="24" t="s">
        <v>79</v>
      </c>
      <c r="E80" s="32">
        <v>2.5197453703703705E-3</v>
      </c>
      <c r="F80" s="32">
        <v>2.7909837962962962E-3</v>
      </c>
      <c r="G80" s="32">
        <v>2.7888888888888889E-3</v>
      </c>
      <c r="H80" s="32">
        <v>2.9055439814814812E-3</v>
      </c>
      <c r="J80" s="39">
        <v>1.1005162037037037E-2</v>
      </c>
    </row>
    <row r="81" spans="1:10" x14ac:dyDescent="0.25">
      <c r="A81" s="23">
        <v>79</v>
      </c>
      <c r="B81" s="23">
        <v>192</v>
      </c>
      <c r="C81" s="24" t="s">
        <v>319</v>
      </c>
      <c r="D81" s="24" t="s">
        <v>320</v>
      </c>
      <c r="E81" s="32">
        <v>2.7272222222222225E-3</v>
      </c>
      <c r="F81" s="32">
        <v>2.712349537037037E-3</v>
      </c>
      <c r="G81" s="32">
        <v>2.6384375000000002E-3</v>
      </c>
      <c r="H81" s="32">
        <v>2.5838078703703704E-3</v>
      </c>
      <c r="I81" s="42">
        <v>2.0833333333333332E-2</v>
      </c>
      <c r="J81" s="39">
        <v>1.1009039351851851E-2</v>
      </c>
    </row>
    <row r="82" spans="1:10" x14ac:dyDescent="0.25">
      <c r="A82" s="23">
        <v>80</v>
      </c>
      <c r="B82" s="23">
        <v>170</v>
      </c>
      <c r="C82" s="24" t="s">
        <v>304</v>
      </c>
      <c r="D82" s="24" t="s">
        <v>305</v>
      </c>
      <c r="E82" s="32">
        <v>2.7495023148148153E-3</v>
      </c>
      <c r="F82" s="32">
        <v>2.6062037037037039E-3</v>
      </c>
      <c r="G82" s="32">
        <v>2.7498032407407406E-3</v>
      </c>
      <c r="H82" s="32">
        <v>2.658275462962963E-3</v>
      </c>
      <c r="I82" s="42">
        <v>2.0833333333333332E-2</v>
      </c>
      <c r="J82" s="39">
        <v>1.1111006944444444E-2</v>
      </c>
    </row>
    <row r="83" spans="1:10" x14ac:dyDescent="0.25">
      <c r="A83" s="23">
        <v>81</v>
      </c>
      <c r="B83" s="23">
        <v>151</v>
      </c>
      <c r="C83" s="24" t="s">
        <v>316</v>
      </c>
      <c r="D83" s="24" t="s">
        <v>100</v>
      </c>
      <c r="E83" s="32">
        <v>2.5811111111111113E-3</v>
      </c>
      <c r="F83" s="32">
        <v>2.620150462962963E-3</v>
      </c>
      <c r="G83" s="32">
        <v>2.9031944444444444E-3</v>
      </c>
      <c r="H83" s="36">
        <v>2.8240740740740739E-3</v>
      </c>
      <c r="I83" s="42">
        <v>2.0833333333333332E-2</v>
      </c>
      <c r="J83" s="39">
        <v>1.1275752314814815E-2</v>
      </c>
    </row>
    <row r="84" spans="1:10" x14ac:dyDescent="0.25">
      <c r="A84" s="23">
        <v>82</v>
      </c>
      <c r="B84" s="23">
        <v>154</v>
      </c>
      <c r="C84" s="24" t="s">
        <v>255</v>
      </c>
      <c r="D84" s="24" t="s">
        <v>256</v>
      </c>
      <c r="E84" s="32">
        <v>2.7420601851851855E-3</v>
      </c>
      <c r="F84" s="32">
        <v>2.5544097222222222E-3</v>
      </c>
      <c r="G84" s="32">
        <v>2.9868171296296296E-3</v>
      </c>
      <c r="H84" s="36">
        <v>2.9560185185185188E-3</v>
      </c>
      <c r="I84" s="42">
        <v>3.472222222222222E-3</v>
      </c>
      <c r="J84" s="39">
        <v>1.1297453703703705E-2</v>
      </c>
    </row>
    <row r="85" spans="1:10" x14ac:dyDescent="0.25">
      <c r="A85" s="23">
        <v>83</v>
      </c>
      <c r="B85" s="23">
        <v>199</v>
      </c>
      <c r="C85" s="24" t="s">
        <v>300</v>
      </c>
      <c r="D85" s="24" t="s">
        <v>83</v>
      </c>
      <c r="E85" s="32">
        <v>2.6754629629629628E-3</v>
      </c>
      <c r="F85" s="32">
        <v>2.9632523148148144E-3</v>
      </c>
      <c r="G85" s="32">
        <v>2.732488425925926E-3</v>
      </c>
      <c r="H85" s="32">
        <v>2.8978935185185184E-3</v>
      </c>
      <c r="I85" s="42">
        <v>6.9444444444444441E-3</v>
      </c>
      <c r="J85" s="39">
        <v>1.1384837962962963E-2</v>
      </c>
    </row>
    <row r="86" spans="1:10" x14ac:dyDescent="0.25">
      <c r="A86" s="23">
        <v>84</v>
      </c>
      <c r="B86" s="23">
        <v>178</v>
      </c>
      <c r="C86" s="24" t="s">
        <v>289</v>
      </c>
      <c r="D86" s="24" t="s">
        <v>288</v>
      </c>
      <c r="E86" s="32">
        <v>2.8194675925925926E-3</v>
      </c>
      <c r="F86" s="32">
        <v>2.9185300925925924E-3</v>
      </c>
      <c r="G86" s="32">
        <v>2.8442592592592595E-3</v>
      </c>
      <c r="H86" s="32">
        <v>2.9201736111111112E-3</v>
      </c>
      <c r="I86" s="42">
        <v>3.472222222222222E-3</v>
      </c>
      <c r="J86" s="39">
        <v>1.1560300925925927E-2</v>
      </c>
    </row>
    <row r="87" spans="1:10" x14ac:dyDescent="0.25">
      <c r="A87" s="23">
        <v>85</v>
      </c>
      <c r="B87" s="23">
        <v>5</v>
      </c>
      <c r="C87" s="24" t="s">
        <v>321</v>
      </c>
      <c r="D87" s="24" t="s">
        <v>118</v>
      </c>
      <c r="E87" s="32">
        <v>2.9858333333333334E-3</v>
      </c>
      <c r="F87" s="32">
        <v>2.8223495370370368E-3</v>
      </c>
      <c r="G87" s="36">
        <v>2.8935185185185188E-3</v>
      </c>
      <c r="H87" s="36">
        <v>2.9745370370370373E-3</v>
      </c>
      <c r="J87" s="39">
        <v>1.1676238425925925E-2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1" ht="15.75" x14ac:dyDescent="0.25">
      <c r="A1" s="85" t="s">
        <v>463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26" customForma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s="26" customFormat="1" x14ac:dyDescent="0.25">
      <c r="A3" s="22" t="s">
        <v>1</v>
      </c>
      <c r="B3" s="22" t="s">
        <v>2</v>
      </c>
      <c r="C3" s="26" t="s">
        <v>3</v>
      </c>
      <c r="D3" s="26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161</v>
      </c>
    </row>
    <row r="4" spans="1:11" x14ac:dyDescent="0.25">
      <c r="A4" s="23">
        <v>1</v>
      </c>
      <c r="B4" s="23">
        <v>34</v>
      </c>
      <c r="C4" s="24" t="s">
        <v>11</v>
      </c>
      <c r="D4" s="24" t="s">
        <v>12</v>
      </c>
      <c r="E4" s="32">
        <v>2.8098726851851856E-3</v>
      </c>
      <c r="F4" s="32">
        <v>2.8383796296296295E-3</v>
      </c>
      <c r="G4" s="32">
        <v>2.7945717592592592E-3</v>
      </c>
      <c r="H4" s="32">
        <v>2.8067129629629635E-3</v>
      </c>
      <c r="J4" s="39">
        <v>1.1249537037037037E-2</v>
      </c>
      <c r="K4" s="43">
        <v>25</v>
      </c>
    </row>
    <row r="5" spans="1:11" x14ac:dyDescent="0.25">
      <c r="A5" s="23">
        <v>2</v>
      </c>
      <c r="B5" s="23">
        <v>115</v>
      </c>
      <c r="C5" s="24" t="s">
        <v>336</v>
      </c>
      <c r="D5" s="24" t="s">
        <v>25</v>
      </c>
      <c r="E5" s="32">
        <v>2.8108912037037039E-3</v>
      </c>
      <c r="F5" s="32">
        <v>2.8059259259259257E-3</v>
      </c>
      <c r="G5" s="32">
        <v>2.815196759259259E-3</v>
      </c>
      <c r="H5" s="32">
        <v>2.8433912037037039E-3</v>
      </c>
      <c r="J5" s="39">
        <v>1.127540509259259E-2</v>
      </c>
      <c r="K5" s="43">
        <v>18</v>
      </c>
    </row>
    <row r="6" spans="1:11" x14ac:dyDescent="0.25">
      <c r="A6" s="23">
        <v>3</v>
      </c>
      <c r="B6" s="23">
        <v>159</v>
      </c>
      <c r="C6" s="24" t="s">
        <v>337</v>
      </c>
      <c r="D6" s="24" t="s">
        <v>25</v>
      </c>
      <c r="E6" s="32">
        <v>2.9099421296296299E-3</v>
      </c>
      <c r="F6" s="32">
        <v>2.8661921296296296E-3</v>
      </c>
      <c r="G6" s="32">
        <v>2.8010532407407407E-3</v>
      </c>
      <c r="H6" s="32">
        <v>2.8264351851851853E-3</v>
      </c>
      <c r="I6" s="42">
        <v>1.0416666666666666E-2</v>
      </c>
      <c r="J6" s="39">
        <v>1.1577233796296297E-2</v>
      </c>
      <c r="K6" s="43">
        <v>15</v>
      </c>
    </row>
    <row r="7" spans="1:11" x14ac:dyDescent="0.25">
      <c r="A7" s="23">
        <v>4</v>
      </c>
      <c r="B7" s="23">
        <v>121</v>
      </c>
      <c r="C7" s="24" t="s">
        <v>16</v>
      </c>
      <c r="D7" s="24" t="s">
        <v>17</v>
      </c>
      <c r="E7" s="32">
        <v>2.8704629629629631E-3</v>
      </c>
      <c r="F7" s="32">
        <v>2.9589351851851855E-3</v>
      </c>
      <c r="G7" s="32">
        <v>3.0406597222222219E-3</v>
      </c>
      <c r="H7" s="32">
        <v>2.9615046296296299E-3</v>
      </c>
      <c r="I7" s="42">
        <v>3.472222222222222E-3</v>
      </c>
      <c r="J7" s="39">
        <v>1.188943287037037E-2</v>
      </c>
      <c r="K7" s="43">
        <v>12</v>
      </c>
    </row>
    <row r="8" spans="1:11" x14ac:dyDescent="0.25">
      <c r="A8" s="23">
        <v>5</v>
      </c>
      <c r="B8" s="23">
        <v>136</v>
      </c>
      <c r="C8" s="24" t="s">
        <v>29</v>
      </c>
      <c r="D8" s="24" t="s">
        <v>25</v>
      </c>
      <c r="E8" s="32">
        <v>2.9784490740740743E-3</v>
      </c>
      <c r="F8" s="32">
        <v>3.1964930555555553E-3</v>
      </c>
      <c r="G8" s="32">
        <v>2.8946180555555561E-3</v>
      </c>
      <c r="H8" s="32">
        <v>2.9371643518518523E-3</v>
      </c>
      <c r="J8" s="39">
        <v>1.2006724537037036E-2</v>
      </c>
      <c r="K8" s="43">
        <v>10</v>
      </c>
    </row>
    <row r="9" spans="1:11" x14ac:dyDescent="0.25">
      <c r="A9" s="23">
        <v>6</v>
      </c>
      <c r="B9" s="23">
        <v>17</v>
      </c>
      <c r="C9" s="24" t="s">
        <v>22</v>
      </c>
      <c r="D9" s="24" t="s">
        <v>23</v>
      </c>
      <c r="E9" s="32">
        <v>3.0015625000000003E-3</v>
      </c>
      <c r="F9" s="32">
        <v>3.1406597222222222E-3</v>
      </c>
      <c r="G9" s="32">
        <v>3.8123148148148153E-3</v>
      </c>
      <c r="H9" s="32">
        <v>2.8988773148148146E-3</v>
      </c>
      <c r="I9" s="42">
        <v>6.9444444444444441E-3</v>
      </c>
      <c r="J9" s="39">
        <v>1.2969155092592591E-2</v>
      </c>
      <c r="K9" s="43">
        <v>8</v>
      </c>
    </row>
    <row r="10" spans="1:11" x14ac:dyDescent="0.25">
      <c r="A10" s="23">
        <v>7</v>
      </c>
      <c r="B10" s="23">
        <v>176</v>
      </c>
      <c r="C10" s="24" t="s">
        <v>338</v>
      </c>
      <c r="D10" s="24" t="s">
        <v>339</v>
      </c>
      <c r="E10" s="32">
        <v>3.4604745370370366E-3</v>
      </c>
      <c r="F10" s="32">
        <v>3.2256481481481481E-3</v>
      </c>
      <c r="G10" s="32">
        <v>3.1519675925925921E-3</v>
      </c>
      <c r="H10" s="32">
        <v>3.1738773148148147E-3</v>
      </c>
      <c r="I10" s="42">
        <v>3.472222222222222E-3</v>
      </c>
      <c r="J10" s="39">
        <v>1.3069837962962965E-2</v>
      </c>
      <c r="K10" s="43">
        <v>6</v>
      </c>
    </row>
    <row r="11" spans="1:11" x14ac:dyDescent="0.25">
      <c r="A11" s="23">
        <v>8</v>
      </c>
      <c r="B11" s="23">
        <v>72</v>
      </c>
      <c r="C11" s="24" t="s">
        <v>13</v>
      </c>
      <c r="D11" s="24" t="s">
        <v>14</v>
      </c>
      <c r="E11" s="32">
        <v>2.5261342592592597E-3</v>
      </c>
      <c r="F11" s="32">
        <v>5.2170370370370374E-3</v>
      </c>
      <c r="G11" s="32">
        <v>2.7018518518518515E-3</v>
      </c>
      <c r="H11" s="32">
        <v>2.6492824074074075E-3</v>
      </c>
      <c r="J11" s="39">
        <v>1.3094305555555553E-2</v>
      </c>
      <c r="K11" s="43">
        <v>4</v>
      </c>
    </row>
    <row r="12" spans="1:11" x14ac:dyDescent="0.25">
      <c r="A12" s="23">
        <v>9</v>
      </c>
      <c r="B12" s="23">
        <v>140</v>
      </c>
      <c r="C12" s="24" t="s">
        <v>340</v>
      </c>
      <c r="D12" s="24" t="s">
        <v>341</v>
      </c>
      <c r="E12" s="32">
        <v>3.1059953703703705E-3</v>
      </c>
      <c r="F12" s="32">
        <v>4.9041319444444445E-3</v>
      </c>
      <c r="G12" s="32">
        <v>3.2743981481481478E-3</v>
      </c>
      <c r="H12" s="32">
        <v>3.1288310185185186E-3</v>
      </c>
      <c r="J12" s="39">
        <v>1.4413356481481482E-2</v>
      </c>
      <c r="K12" s="43">
        <v>2</v>
      </c>
    </row>
    <row r="13" spans="1:11" s="26" customFormat="1" x14ac:dyDescent="0.25">
      <c r="A13" s="86" t="s">
        <v>32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1" s="26" customFormat="1" x14ac:dyDescent="0.25">
      <c r="A14" s="22" t="s">
        <v>1</v>
      </c>
      <c r="B14" s="22" t="s">
        <v>2</v>
      </c>
      <c r="C14" s="26" t="s">
        <v>3</v>
      </c>
      <c r="D14" s="26" t="s">
        <v>4</v>
      </c>
      <c r="E14" s="22" t="s">
        <v>5</v>
      </c>
      <c r="F14" s="22" t="s">
        <v>6</v>
      </c>
      <c r="G14" s="22" t="s">
        <v>7</v>
      </c>
      <c r="H14" s="22" t="s">
        <v>8</v>
      </c>
      <c r="I14" s="22" t="s">
        <v>9</v>
      </c>
      <c r="J14" s="22" t="s">
        <v>10</v>
      </c>
      <c r="K14" s="22" t="s">
        <v>161</v>
      </c>
    </row>
    <row r="15" spans="1:11" x14ac:dyDescent="0.25">
      <c r="A15" s="23">
        <v>1</v>
      </c>
      <c r="B15" s="23">
        <v>11</v>
      </c>
      <c r="C15" s="24" t="s">
        <v>141</v>
      </c>
      <c r="D15" s="24" t="s">
        <v>142</v>
      </c>
      <c r="E15" s="32">
        <v>2.7989930555555559E-3</v>
      </c>
      <c r="F15" s="32">
        <v>2.7295254629629631E-3</v>
      </c>
      <c r="G15" s="32">
        <v>2.7848842592592595E-3</v>
      </c>
      <c r="H15" s="32">
        <v>2.723425925925926E-3</v>
      </c>
      <c r="J15" s="39">
        <v>1.1036828703703703E-2</v>
      </c>
      <c r="K15" s="43">
        <v>25</v>
      </c>
    </row>
    <row r="16" spans="1:11" x14ac:dyDescent="0.25">
      <c r="A16" s="23">
        <v>2</v>
      </c>
      <c r="B16" s="23">
        <v>50</v>
      </c>
      <c r="C16" s="24" t="s">
        <v>35</v>
      </c>
      <c r="D16" s="24" t="s">
        <v>36</v>
      </c>
      <c r="E16" s="32">
        <v>2.8605555555555554E-3</v>
      </c>
      <c r="F16" s="32">
        <v>2.8745486111111111E-3</v>
      </c>
      <c r="G16" s="32">
        <v>2.8262962962962968E-3</v>
      </c>
      <c r="H16" s="32">
        <v>2.8260763888888884E-3</v>
      </c>
      <c r="J16" s="39">
        <v>1.1387476851851852E-2</v>
      </c>
      <c r="K16" s="43">
        <v>18</v>
      </c>
    </row>
    <row r="17" spans="1:11" x14ac:dyDescent="0.25">
      <c r="A17" s="23">
        <v>3</v>
      </c>
      <c r="B17" s="23">
        <v>333</v>
      </c>
      <c r="C17" s="24" t="s">
        <v>39</v>
      </c>
      <c r="D17" s="24" t="s">
        <v>40</v>
      </c>
      <c r="E17" s="32">
        <v>2.9054745370370367E-3</v>
      </c>
      <c r="F17" s="32">
        <v>2.9345717592592596E-3</v>
      </c>
      <c r="G17" s="32">
        <v>2.9067476851851854E-3</v>
      </c>
      <c r="H17" s="32">
        <v>2.9736921296296299E-3</v>
      </c>
      <c r="J17" s="39">
        <v>1.172048611111111E-2</v>
      </c>
      <c r="K17" s="43">
        <v>15</v>
      </c>
    </row>
    <row r="18" spans="1:11" x14ac:dyDescent="0.25">
      <c r="A18" s="23">
        <v>4</v>
      </c>
      <c r="B18" s="23">
        <v>51</v>
      </c>
      <c r="C18" s="24" t="s">
        <v>43</v>
      </c>
      <c r="D18" s="24" t="s">
        <v>36</v>
      </c>
      <c r="E18" s="32">
        <v>3.02712962962963E-3</v>
      </c>
      <c r="F18" s="32">
        <v>2.9667129629629627E-3</v>
      </c>
      <c r="G18" s="32">
        <v>2.9249652777777776E-3</v>
      </c>
      <c r="H18" s="32">
        <v>2.8583796296296296E-3</v>
      </c>
      <c r="J18" s="39">
        <v>1.1777187500000001E-2</v>
      </c>
      <c r="K18" s="43">
        <v>12</v>
      </c>
    </row>
    <row r="19" spans="1:11" x14ac:dyDescent="0.25">
      <c r="A19" s="23">
        <v>5</v>
      </c>
      <c r="B19" s="23">
        <v>153</v>
      </c>
      <c r="C19" s="24" t="s">
        <v>262</v>
      </c>
      <c r="D19" s="24" t="s">
        <v>205</v>
      </c>
      <c r="E19" s="32">
        <v>2.9520370370370373E-3</v>
      </c>
      <c r="F19" s="32">
        <v>2.9584027777777772E-3</v>
      </c>
      <c r="G19" s="32">
        <v>2.9777893518518517E-3</v>
      </c>
      <c r="H19" s="32">
        <v>2.9285648148148144E-3</v>
      </c>
      <c r="I19" s="42">
        <v>3.472222222222222E-3</v>
      </c>
      <c r="J19" s="39">
        <v>1.1874664351851852E-2</v>
      </c>
      <c r="K19" s="43">
        <v>10</v>
      </c>
    </row>
    <row r="20" spans="1:11" x14ac:dyDescent="0.25">
      <c r="A20" s="23">
        <v>6</v>
      </c>
      <c r="B20" s="23">
        <v>68</v>
      </c>
      <c r="C20" s="24" t="s">
        <v>37</v>
      </c>
      <c r="D20" s="24" t="s">
        <v>91</v>
      </c>
      <c r="E20" s="32">
        <v>3.6350925925925925E-3</v>
      </c>
      <c r="F20" s="32">
        <v>3.0228124999999999E-3</v>
      </c>
      <c r="G20" s="32">
        <v>2.8920833333333333E-3</v>
      </c>
      <c r="H20" s="32">
        <v>2.8708912037037036E-3</v>
      </c>
      <c r="J20" s="39">
        <v>1.2420879629629631E-2</v>
      </c>
      <c r="K20" s="43">
        <v>8</v>
      </c>
    </row>
    <row r="21" spans="1:11" x14ac:dyDescent="0.25">
      <c r="A21" s="23">
        <v>7</v>
      </c>
      <c r="B21" s="23">
        <v>105</v>
      </c>
      <c r="C21" s="24" t="s">
        <v>190</v>
      </c>
      <c r="D21" s="24" t="s">
        <v>191</v>
      </c>
      <c r="E21" s="32">
        <v>2.9543518518518521E-3</v>
      </c>
      <c r="F21" s="32">
        <v>3.446099537037037E-3</v>
      </c>
      <c r="G21" s="32">
        <v>3.0086111111111112E-3</v>
      </c>
      <c r="H21" s="32">
        <v>3.0652199074074071E-3</v>
      </c>
      <c r="J21" s="39">
        <v>1.2474282407407408E-2</v>
      </c>
      <c r="K21" s="43">
        <v>6</v>
      </c>
    </row>
    <row r="22" spans="1:11" x14ac:dyDescent="0.25">
      <c r="A22" s="23">
        <v>8</v>
      </c>
      <c r="B22" s="23">
        <v>26</v>
      </c>
      <c r="C22" s="24" t="s">
        <v>60</v>
      </c>
      <c r="D22" s="24" t="s">
        <v>61</v>
      </c>
      <c r="E22" s="32">
        <v>3.2423032407407405E-3</v>
      </c>
      <c r="F22" s="32">
        <v>3.2826041666666667E-3</v>
      </c>
      <c r="G22" s="32">
        <v>3.2509606481481487E-3</v>
      </c>
      <c r="H22" s="32">
        <v>3.2318171296296296E-3</v>
      </c>
      <c r="J22" s="39">
        <v>1.3007685185185185E-2</v>
      </c>
      <c r="K22" s="43">
        <v>4</v>
      </c>
    </row>
    <row r="23" spans="1:11" x14ac:dyDescent="0.25">
      <c r="A23" s="23">
        <v>9</v>
      </c>
      <c r="B23" s="23">
        <v>21</v>
      </c>
      <c r="C23" s="24" t="s">
        <v>260</v>
      </c>
      <c r="D23" s="24" t="s">
        <v>50</v>
      </c>
      <c r="E23" s="32">
        <v>6.4608912037037039E-3</v>
      </c>
      <c r="F23" s="32">
        <v>2.9649652777777777E-3</v>
      </c>
      <c r="G23" s="32">
        <v>2.921053240740741E-3</v>
      </c>
      <c r="H23" s="32">
        <v>2.8433101851851853E-3</v>
      </c>
      <c r="J23" s="39">
        <v>1.5190219907407406E-2</v>
      </c>
      <c r="K23" s="43">
        <v>2</v>
      </c>
    </row>
    <row r="24" spans="1:11" x14ac:dyDescent="0.25">
      <c r="A24" s="23">
        <v>10</v>
      </c>
      <c r="B24" s="23">
        <v>103</v>
      </c>
      <c r="C24" s="24" t="s">
        <v>202</v>
      </c>
      <c r="D24" s="24" t="s">
        <v>203</v>
      </c>
      <c r="E24" s="32">
        <v>5.5854513888888881E-3</v>
      </c>
      <c r="F24" s="32">
        <v>3.3643171296296299E-3</v>
      </c>
      <c r="G24" s="32">
        <v>3.2127777777777779E-3</v>
      </c>
      <c r="H24" s="32">
        <v>3.1118634259259259E-3</v>
      </c>
      <c r="J24" s="39">
        <v>1.5274409722222222E-2</v>
      </c>
      <c r="K24" s="43">
        <v>1</v>
      </c>
    </row>
    <row r="25" spans="1:11" x14ac:dyDescent="0.25">
      <c r="A25" s="23">
        <v>11</v>
      </c>
      <c r="B25" s="23">
        <v>165</v>
      </c>
      <c r="C25" s="24" t="s">
        <v>257</v>
      </c>
      <c r="D25" s="24" t="s">
        <v>52</v>
      </c>
      <c r="E25" s="32">
        <v>3.1889236111111111E-3</v>
      </c>
      <c r="F25" s="32">
        <v>6.3768750000000006E-3</v>
      </c>
      <c r="G25" s="32">
        <v>2.9722916666666665E-3</v>
      </c>
      <c r="H25" s="32">
        <v>2.9155092592592596E-3</v>
      </c>
      <c r="J25" s="39">
        <v>1.5453599537037037E-2</v>
      </c>
    </row>
    <row r="26" spans="1:11" x14ac:dyDescent="0.25">
      <c r="A26" s="23">
        <v>12</v>
      </c>
      <c r="B26" s="23">
        <v>175</v>
      </c>
      <c r="C26" s="24" t="s">
        <v>342</v>
      </c>
      <c r="D26" s="24" t="s">
        <v>343</v>
      </c>
      <c r="E26" s="32">
        <v>3.2254745370370371E-3</v>
      </c>
      <c r="F26" s="32">
        <v>3.1802546296296297E-3</v>
      </c>
      <c r="G26" s="32">
        <v>4.6788310185185179E-3</v>
      </c>
      <c r="H26" s="36">
        <v>4.5370370370370365E-3</v>
      </c>
      <c r="J26" s="39">
        <v>1.5621597222222222E-2</v>
      </c>
    </row>
    <row r="27" spans="1:11" x14ac:dyDescent="0.25">
      <c r="A27" s="23">
        <v>13</v>
      </c>
      <c r="B27" s="23">
        <v>187</v>
      </c>
      <c r="C27" s="24" t="s">
        <v>344</v>
      </c>
      <c r="D27" s="24" t="s">
        <v>323</v>
      </c>
      <c r="E27" s="36">
        <v>6.9212962962962969E-3</v>
      </c>
      <c r="F27" s="32">
        <v>3.0153356481481476E-3</v>
      </c>
      <c r="G27" s="32">
        <v>3.160208333333333E-3</v>
      </c>
      <c r="H27" s="32">
        <v>3.0466435185185184E-3</v>
      </c>
      <c r="J27" s="39">
        <v>1.6143483796296296E-2</v>
      </c>
    </row>
    <row r="28" spans="1:11" x14ac:dyDescent="0.25">
      <c r="A28" s="23">
        <v>14</v>
      </c>
      <c r="B28" s="23">
        <v>172</v>
      </c>
      <c r="C28" s="24" t="s">
        <v>345</v>
      </c>
      <c r="D28" s="24" t="s">
        <v>346</v>
      </c>
      <c r="E28" s="32">
        <v>3.26212962962963E-3</v>
      </c>
      <c r="F28" s="32">
        <v>3.6121875000000004E-3</v>
      </c>
      <c r="G28" s="36">
        <v>4.7337962962962958E-3</v>
      </c>
      <c r="H28" s="36">
        <v>4.5370370370370365E-3</v>
      </c>
      <c r="J28" s="39">
        <v>1.6145150462962964E-2</v>
      </c>
    </row>
    <row r="29" spans="1:11" x14ac:dyDescent="0.25">
      <c r="A29" s="23">
        <v>15</v>
      </c>
      <c r="B29" s="23">
        <v>69</v>
      </c>
      <c r="C29" s="24" t="s">
        <v>62</v>
      </c>
      <c r="D29" s="24" t="s">
        <v>63</v>
      </c>
      <c r="E29" s="32">
        <v>6.8680671296296293E-3</v>
      </c>
      <c r="F29" s="32">
        <v>3.0999884259259257E-3</v>
      </c>
      <c r="G29" s="32">
        <v>2.9946990740740737E-3</v>
      </c>
      <c r="H29" s="32">
        <v>4.4898263888888887E-3</v>
      </c>
      <c r="J29" s="39">
        <v>1.7452581018518518E-2</v>
      </c>
    </row>
    <row r="30" spans="1:11" x14ac:dyDescent="0.25">
      <c r="A30" s="23">
        <v>16</v>
      </c>
      <c r="B30" s="23">
        <v>167</v>
      </c>
      <c r="C30" s="24" t="s">
        <v>347</v>
      </c>
      <c r="D30" s="24" t="s">
        <v>348</v>
      </c>
      <c r="E30" s="36">
        <v>6.9212962962962969E-3</v>
      </c>
      <c r="F30" s="32">
        <v>3.1406134259259265E-3</v>
      </c>
      <c r="G30" s="36">
        <v>4.7337962962962958E-3</v>
      </c>
      <c r="H30" s="36">
        <v>4.5370370370370365E-3</v>
      </c>
      <c r="J30" s="39">
        <v>1.9332743055555556E-2</v>
      </c>
    </row>
    <row r="31" spans="1:11" s="26" customFormat="1" x14ac:dyDescent="0.25">
      <c r="A31" s="86" t="s">
        <v>65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11" s="26" customFormat="1" x14ac:dyDescent="0.25">
      <c r="A32" s="22" t="s">
        <v>1</v>
      </c>
      <c r="B32" s="22" t="s">
        <v>2</v>
      </c>
      <c r="C32" s="26" t="s">
        <v>3</v>
      </c>
      <c r="D32" s="26" t="s">
        <v>4</v>
      </c>
      <c r="E32" s="22" t="s">
        <v>5</v>
      </c>
      <c r="F32" s="22" t="s">
        <v>6</v>
      </c>
      <c r="G32" s="22" t="s">
        <v>7</v>
      </c>
      <c r="H32" s="22" t="s">
        <v>8</v>
      </c>
      <c r="I32" s="22" t="s">
        <v>9</v>
      </c>
      <c r="J32" s="22" t="s">
        <v>10</v>
      </c>
      <c r="K32" s="22" t="s">
        <v>161</v>
      </c>
    </row>
    <row r="33" spans="1:11" x14ac:dyDescent="0.25">
      <c r="A33" s="23">
        <v>1</v>
      </c>
      <c r="B33" s="23">
        <v>123</v>
      </c>
      <c r="C33" s="24" t="s">
        <v>87</v>
      </c>
      <c r="D33" s="24" t="s">
        <v>75</v>
      </c>
      <c r="E33" s="32">
        <v>2.7337962962962962E-3</v>
      </c>
      <c r="F33" s="32">
        <v>2.7028472222222224E-3</v>
      </c>
      <c r="G33" s="32">
        <v>2.6659490740740741E-3</v>
      </c>
      <c r="H33" s="32">
        <v>2.6964120370370371E-3</v>
      </c>
      <c r="J33" s="39">
        <v>1.0799004629629629E-2</v>
      </c>
      <c r="K33" s="43">
        <v>25</v>
      </c>
    </row>
    <row r="34" spans="1:11" x14ac:dyDescent="0.25">
      <c r="A34" s="23">
        <v>2</v>
      </c>
      <c r="B34" s="23">
        <v>49</v>
      </c>
      <c r="C34" s="24" t="s">
        <v>68</v>
      </c>
      <c r="D34" s="24" t="s">
        <v>69</v>
      </c>
      <c r="E34" s="32">
        <v>2.7594444444444446E-3</v>
      </c>
      <c r="F34" s="32">
        <v>2.7274074074074076E-3</v>
      </c>
      <c r="G34" s="32">
        <v>2.7422337962962964E-3</v>
      </c>
      <c r="H34" s="32">
        <v>2.7153703703703702E-3</v>
      </c>
      <c r="J34" s="39">
        <v>1.0944456018518518E-2</v>
      </c>
      <c r="K34" s="43">
        <v>18</v>
      </c>
    </row>
    <row r="35" spans="1:11" x14ac:dyDescent="0.25">
      <c r="A35" s="23">
        <v>3</v>
      </c>
      <c r="B35" s="23">
        <v>129</v>
      </c>
      <c r="C35" s="24" t="s">
        <v>206</v>
      </c>
      <c r="D35" s="24" t="s">
        <v>207</v>
      </c>
      <c r="E35" s="32">
        <v>2.8126388888888888E-3</v>
      </c>
      <c r="F35" s="32">
        <v>2.7559953703703705E-3</v>
      </c>
      <c r="G35" s="32">
        <v>2.7453240740740741E-3</v>
      </c>
      <c r="H35" s="32">
        <v>2.7213541666666671E-3</v>
      </c>
      <c r="J35" s="39">
        <v>1.10353125E-2</v>
      </c>
      <c r="K35" s="43">
        <v>15</v>
      </c>
    </row>
    <row r="36" spans="1:11" x14ac:dyDescent="0.25">
      <c r="A36" s="23">
        <v>4</v>
      </c>
      <c r="B36" s="23">
        <v>39</v>
      </c>
      <c r="C36" s="24" t="s">
        <v>73</v>
      </c>
      <c r="D36" s="24" t="s">
        <v>71</v>
      </c>
      <c r="E36" s="32">
        <v>2.8952546296296296E-3</v>
      </c>
      <c r="F36" s="32">
        <v>2.7237731481481483E-3</v>
      </c>
      <c r="G36" s="32">
        <v>2.6979050925925925E-3</v>
      </c>
      <c r="H36" s="32">
        <v>2.7640046296296297E-3</v>
      </c>
      <c r="I36" s="42">
        <v>3.472222222222222E-3</v>
      </c>
      <c r="J36" s="39">
        <v>1.1138807870370368E-2</v>
      </c>
      <c r="K36" s="43">
        <v>12</v>
      </c>
    </row>
    <row r="37" spans="1:11" x14ac:dyDescent="0.25">
      <c r="A37" s="23">
        <v>5</v>
      </c>
      <c r="B37" s="23">
        <v>137</v>
      </c>
      <c r="C37" s="24" t="s">
        <v>210</v>
      </c>
      <c r="D37" s="24" t="s">
        <v>211</v>
      </c>
      <c r="E37" s="32">
        <v>2.8901157407407413E-3</v>
      </c>
      <c r="F37" s="32">
        <v>2.8824537037037035E-3</v>
      </c>
      <c r="G37" s="32">
        <v>2.8509837962962963E-3</v>
      </c>
      <c r="H37" s="32">
        <v>2.9247106481481485E-3</v>
      </c>
      <c r="J37" s="39">
        <v>1.1548263888888889E-2</v>
      </c>
      <c r="K37" s="43">
        <v>10</v>
      </c>
    </row>
    <row r="38" spans="1:11" x14ac:dyDescent="0.25">
      <c r="A38" s="23">
        <v>6</v>
      </c>
      <c r="B38" s="23">
        <v>166</v>
      </c>
      <c r="C38" s="24" t="s">
        <v>20</v>
      </c>
      <c r="D38" s="24" t="s">
        <v>349</v>
      </c>
      <c r="E38" s="32">
        <v>2.9530208333333331E-3</v>
      </c>
      <c r="F38" s="32">
        <v>2.8702893518518517E-3</v>
      </c>
      <c r="G38" s="32">
        <v>2.8043865740740742E-3</v>
      </c>
      <c r="H38" s="32">
        <v>2.8620138888888883E-3</v>
      </c>
      <c r="I38" s="42">
        <v>6.9444444444444441E-3</v>
      </c>
      <c r="J38" s="39">
        <v>1.1605451388888887E-2</v>
      </c>
      <c r="K38" s="43">
        <v>8</v>
      </c>
    </row>
    <row r="39" spans="1:11" x14ac:dyDescent="0.25">
      <c r="A39" s="23">
        <v>7</v>
      </c>
      <c r="B39" s="23">
        <v>147</v>
      </c>
      <c r="C39" s="24" t="s">
        <v>30</v>
      </c>
      <c r="D39" s="24" t="s">
        <v>69</v>
      </c>
      <c r="E39" s="32">
        <v>2.9599652777777779E-3</v>
      </c>
      <c r="F39" s="32">
        <v>2.9736921296296299E-3</v>
      </c>
      <c r="G39" s="32">
        <v>2.9011458333333333E-3</v>
      </c>
      <c r="H39" s="32">
        <v>2.8840509259259258E-3</v>
      </c>
      <c r="J39" s="39">
        <v>1.1718854166666667E-2</v>
      </c>
      <c r="K39" s="43">
        <v>6</v>
      </c>
    </row>
    <row r="40" spans="1:11" x14ac:dyDescent="0.25">
      <c r="A40" s="23">
        <v>8</v>
      </c>
      <c r="B40" s="23">
        <v>161</v>
      </c>
      <c r="C40" s="24" t="s">
        <v>308</v>
      </c>
      <c r="D40" s="24" t="s">
        <v>191</v>
      </c>
      <c r="E40" s="32">
        <v>2.9078819444444443E-3</v>
      </c>
      <c r="F40" s="32">
        <v>3.050775462962963E-3</v>
      </c>
      <c r="G40" s="32">
        <v>2.9636805555555549E-3</v>
      </c>
      <c r="H40" s="32">
        <v>2.9417824074074073E-3</v>
      </c>
      <c r="I40" s="42">
        <v>3.472222222222222E-3</v>
      </c>
      <c r="J40" s="39">
        <v>1.192199074074074E-2</v>
      </c>
      <c r="K40" s="43">
        <v>4</v>
      </c>
    </row>
    <row r="41" spans="1:11" x14ac:dyDescent="0.25">
      <c r="A41" s="23">
        <v>9</v>
      </c>
      <c r="B41" s="23">
        <v>53</v>
      </c>
      <c r="C41" s="24" t="s">
        <v>76</v>
      </c>
      <c r="D41" s="24" t="s">
        <v>77</v>
      </c>
      <c r="E41" s="32">
        <v>2.9150925925925928E-3</v>
      </c>
      <c r="F41" s="32">
        <v>2.9021874999999998E-3</v>
      </c>
      <c r="G41" s="32">
        <v>2.9175925925925927E-3</v>
      </c>
      <c r="H41" s="32">
        <v>3.2703356481481485E-3</v>
      </c>
      <c r="J41" s="39">
        <v>1.2005208333333335E-2</v>
      </c>
      <c r="K41" s="43">
        <v>2</v>
      </c>
    </row>
    <row r="42" spans="1:11" x14ac:dyDescent="0.25">
      <c r="A42" s="23">
        <v>10</v>
      </c>
      <c r="B42" s="23">
        <v>3</v>
      </c>
      <c r="C42" s="24" t="s">
        <v>78</v>
      </c>
      <c r="D42" s="24" t="s">
        <v>79</v>
      </c>
      <c r="E42" s="32">
        <v>3.083020833333333E-3</v>
      </c>
      <c r="F42" s="32">
        <v>2.9990740740740741E-3</v>
      </c>
      <c r="G42" s="32">
        <v>3.0270138888888894E-3</v>
      </c>
      <c r="H42" s="32">
        <v>2.9365624999999999E-3</v>
      </c>
      <c r="J42" s="39">
        <v>1.2045671296296296E-2</v>
      </c>
      <c r="K42" s="43">
        <v>1</v>
      </c>
    </row>
    <row r="43" spans="1:11" x14ac:dyDescent="0.25">
      <c r="A43" s="23">
        <v>11</v>
      </c>
      <c r="B43" s="23">
        <v>135</v>
      </c>
      <c r="C43" s="24" t="s">
        <v>214</v>
      </c>
      <c r="D43" s="24" t="s">
        <v>106</v>
      </c>
      <c r="E43" s="32">
        <v>3.0503356481481488E-3</v>
      </c>
      <c r="F43" s="32">
        <v>2.9665393518518521E-3</v>
      </c>
      <c r="G43" s="32">
        <v>2.9731365740740742E-3</v>
      </c>
      <c r="H43" s="32">
        <v>3.1228935185185183E-3</v>
      </c>
      <c r="J43" s="39">
        <v>1.2112905092592592E-2</v>
      </c>
    </row>
    <row r="44" spans="1:11" x14ac:dyDescent="0.25">
      <c r="A44" s="23">
        <v>12</v>
      </c>
      <c r="B44" s="23">
        <v>4</v>
      </c>
      <c r="C44" s="24" t="s">
        <v>72</v>
      </c>
      <c r="D44" s="24" t="s">
        <v>45</v>
      </c>
      <c r="E44" s="32">
        <v>2.9729976851851849E-3</v>
      </c>
      <c r="F44" s="32">
        <v>2.9399999999999999E-3</v>
      </c>
      <c r="G44" s="32">
        <v>2.9604166666666668E-3</v>
      </c>
      <c r="H44" s="36">
        <v>3.3217592592592591E-3</v>
      </c>
      <c r="J44" s="39">
        <v>1.2195173611111111E-2</v>
      </c>
    </row>
    <row r="45" spans="1:11" x14ac:dyDescent="0.25">
      <c r="A45" s="23">
        <v>13</v>
      </c>
      <c r="B45" s="23">
        <v>92</v>
      </c>
      <c r="C45" s="24" t="s">
        <v>86</v>
      </c>
      <c r="D45" s="24" t="s">
        <v>77</v>
      </c>
      <c r="E45" s="32">
        <v>3.2121180555555553E-3</v>
      </c>
      <c r="F45" s="32">
        <v>3.11875E-3</v>
      </c>
      <c r="G45" s="32">
        <v>3.0013194444444449E-3</v>
      </c>
      <c r="H45" s="32">
        <v>2.9843865740740738E-3</v>
      </c>
      <c r="J45" s="39">
        <v>1.2316574074074075E-2</v>
      </c>
    </row>
    <row r="46" spans="1:11" x14ac:dyDescent="0.25">
      <c r="A46" s="23">
        <v>14</v>
      </c>
      <c r="B46" s="23">
        <v>12</v>
      </c>
      <c r="C46" s="24" t="s">
        <v>88</v>
      </c>
      <c r="D46" s="24" t="s">
        <v>89</v>
      </c>
      <c r="E46" s="32">
        <v>3.1662384259259252E-3</v>
      </c>
      <c r="F46" s="32">
        <v>3.1132175925925928E-3</v>
      </c>
      <c r="G46" s="32">
        <v>3.0723379629629625E-3</v>
      </c>
      <c r="H46" s="32">
        <v>3.1545370370370369E-3</v>
      </c>
      <c r="J46" s="39">
        <v>1.2506331018518517E-2</v>
      </c>
    </row>
    <row r="47" spans="1:11" x14ac:dyDescent="0.25">
      <c r="A47" s="23">
        <v>15</v>
      </c>
      <c r="B47" s="23">
        <v>25</v>
      </c>
      <c r="C47" s="24" t="s">
        <v>213</v>
      </c>
      <c r="D47" s="24" t="s">
        <v>89</v>
      </c>
      <c r="E47" s="32">
        <v>3.2404050925925929E-3</v>
      </c>
      <c r="F47" s="32">
        <v>2.9839236111111112E-3</v>
      </c>
      <c r="G47" s="32">
        <v>3.0738310185185187E-3</v>
      </c>
      <c r="H47" s="36">
        <v>3.3217592592592591E-3</v>
      </c>
      <c r="J47" s="39">
        <v>1.261991898148148E-2</v>
      </c>
    </row>
    <row r="48" spans="1:11" x14ac:dyDescent="0.25">
      <c r="A48" s="23">
        <v>16</v>
      </c>
      <c r="B48" s="23">
        <v>38</v>
      </c>
      <c r="C48" s="24" t="s">
        <v>243</v>
      </c>
      <c r="D48" s="24" t="s">
        <v>350</v>
      </c>
      <c r="E48" s="32">
        <v>3.3746875000000005E-3</v>
      </c>
      <c r="F48" s="32">
        <v>3.1243055555555555E-3</v>
      </c>
      <c r="G48" s="32">
        <v>3.0445254629629629E-3</v>
      </c>
      <c r="H48" s="32">
        <v>3.0644907407407409E-3</v>
      </c>
      <c r="I48" s="42">
        <v>3.472222222222222E-3</v>
      </c>
      <c r="J48" s="39">
        <v>1.2665879629629629E-2</v>
      </c>
    </row>
    <row r="49" spans="1:11" x14ac:dyDescent="0.25">
      <c r="A49" s="23">
        <v>17</v>
      </c>
      <c r="B49" s="23">
        <v>30</v>
      </c>
      <c r="C49" s="24" t="s">
        <v>70</v>
      </c>
      <c r="D49" s="24" t="s">
        <v>71</v>
      </c>
      <c r="E49" s="32">
        <v>2.8659953703703707E-3</v>
      </c>
      <c r="F49" s="32">
        <v>6.85400462962963E-3</v>
      </c>
      <c r="G49" s="32">
        <v>2.8189120370370369E-3</v>
      </c>
      <c r="H49" s="32">
        <v>2.7318402777777779E-3</v>
      </c>
      <c r="J49" s="39">
        <v>1.5270752314814817E-2</v>
      </c>
    </row>
    <row r="50" spans="1:11" s="26" customFormat="1" x14ac:dyDescent="0.25">
      <c r="A50" s="86" t="s">
        <v>96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s="26" customFormat="1" x14ac:dyDescent="0.25">
      <c r="A51" s="22" t="s">
        <v>1</v>
      </c>
      <c r="B51" s="22" t="s">
        <v>2</v>
      </c>
      <c r="C51" s="26" t="s">
        <v>3</v>
      </c>
      <c r="D51" s="26" t="s">
        <v>4</v>
      </c>
      <c r="E51" s="22" t="s">
        <v>5</v>
      </c>
      <c r="F51" s="22" t="s">
        <v>6</v>
      </c>
      <c r="G51" s="22" t="s">
        <v>7</v>
      </c>
      <c r="H51" s="22" t="s">
        <v>8</v>
      </c>
      <c r="I51" s="22" t="s">
        <v>9</v>
      </c>
      <c r="J51" s="22" t="s">
        <v>10</v>
      </c>
      <c r="K51" s="22" t="s">
        <v>161</v>
      </c>
    </row>
    <row r="52" spans="1:11" x14ac:dyDescent="0.25">
      <c r="A52" s="23">
        <v>1</v>
      </c>
      <c r="B52" s="23">
        <v>102</v>
      </c>
      <c r="C52" s="24" t="s">
        <v>103</v>
      </c>
      <c r="D52" s="24" t="s">
        <v>77</v>
      </c>
      <c r="E52" s="32">
        <v>2.6780671296296296E-3</v>
      </c>
      <c r="F52" s="32">
        <v>2.6619907407407408E-3</v>
      </c>
      <c r="G52" s="32">
        <v>2.6879166666666666E-3</v>
      </c>
      <c r="H52" s="32">
        <v>2.6379166666666669E-3</v>
      </c>
      <c r="J52" s="39">
        <v>1.0665891203703703E-2</v>
      </c>
      <c r="K52" s="43">
        <v>25</v>
      </c>
    </row>
    <row r="53" spans="1:11" x14ac:dyDescent="0.25">
      <c r="A53" s="23">
        <v>2</v>
      </c>
      <c r="B53" s="23">
        <v>111</v>
      </c>
      <c r="C53" s="24" t="s">
        <v>218</v>
      </c>
      <c r="D53" s="24" t="s">
        <v>279</v>
      </c>
      <c r="E53" s="32">
        <v>2.8049537037037036E-3</v>
      </c>
      <c r="F53" s="32">
        <v>2.7353009259259257E-3</v>
      </c>
      <c r="G53" s="32">
        <v>2.6840625000000003E-3</v>
      </c>
      <c r="H53" s="32">
        <v>2.7847222222222219E-3</v>
      </c>
      <c r="J53" s="39">
        <v>1.1009039351851851E-2</v>
      </c>
      <c r="K53" s="43">
        <v>18</v>
      </c>
    </row>
    <row r="54" spans="1:11" x14ac:dyDescent="0.25">
      <c r="A54" s="23">
        <v>3</v>
      </c>
      <c r="B54" s="23">
        <v>13</v>
      </c>
      <c r="C54" s="24" t="s">
        <v>97</v>
      </c>
      <c r="D54" s="24" t="s">
        <v>98</v>
      </c>
      <c r="E54" s="32">
        <v>2.8712037037037039E-3</v>
      </c>
      <c r="F54" s="32">
        <v>2.7654282407407406E-3</v>
      </c>
      <c r="G54" s="32">
        <v>3.0208449074074074E-3</v>
      </c>
      <c r="H54" s="32">
        <v>2.790543981481482E-3</v>
      </c>
      <c r="J54" s="39">
        <v>1.1448020833333334E-2</v>
      </c>
      <c r="K54" s="43">
        <v>15</v>
      </c>
    </row>
    <row r="55" spans="1:11" x14ac:dyDescent="0.25">
      <c r="A55" s="23">
        <v>4</v>
      </c>
      <c r="B55" s="23">
        <v>196</v>
      </c>
      <c r="C55" s="24" t="s">
        <v>159</v>
      </c>
      <c r="D55" s="24" t="s">
        <v>106</v>
      </c>
      <c r="E55" s="32">
        <v>2.8698148148148146E-3</v>
      </c>
      <c r="F55" s="32">
        <v>2.9330787037037034E-3</v>
      </c>
      <c r="G55" s="32">
        <v>2.8729861111111113E-3</v>
      </c>
      <c r="H55" s="32">
        <v>2.8817592592592593E-3</v>
      </c>
      <c r="J55" s="39">
        <v>1.155763888888889E-2</v>
      </c>
      <c r="K55" s="43">
        <v>12</v>
      </c>
    </row>
    <row r="56" spans="1:11" x14ac:dyDescent="0.25">
      <c r="A56" s="23">
        <v>5</v>
      </c>
      <c r="B56" s="23">
        <v>156</v>
      </c>
      <c r="C56" s="24" t="s">
        <v>278</v>
      </c>
      <c r="D56" s="24" t="s">
        <v>279</v>
      </c>
      <c r="E56" s="32">
        <v>3.0926967592592599E-3</v>
      </c>
      <c r="F56" s="32">
        <v>3.012534722222222E-3</v>
      </c>
      <c r="G56" s="32">
        <v>2.9822685185185182E-3</v>
      </c>
      <c r="H56" s="32">
        <v>2.9972106481481482E-3</v>
      </c>
      <c r="J56" s="39">
        <v>1.208471064814815E-2</v>
      </c>
      <c r="K56" s="43">
        <v>10</v>
      </c>
    </row>
    <row r="57" spans="1:11" x14ac:dyDescent="0.25">
      <c r="A57" s="23">
        <v>6</v>
      </c>
      <c r="B57" s="23">
        <v>181</v>
      </c>
      <c r="C57" s="24" t="s">
        <v>351</v>
      </c>
      <c r="D57" s="24" t="s">
        <v>111</v>
      </c>
      <c r="E57" s="32">
        <v>3.2651967592592589E-3</v>
      </c>
      <c r="F57" s="32">
        <v>3.1722222222222221E-3</v>
      </c>
      <c r="G57" s="32">
        <v>3.2243518518518519E-3</v>
      </c>
      <c r="H57" s="32">
        <v>3.1310185185185187E-3</v>
      </c>
      <c r="J57" s="39">
        <v>1.279278935185185E-2</v>
      </c>
      <c r="K57" s="43">
        <v>8</v>
      </c>
    </row>
    <row r="58" spans="1:11" x14ac:dyDescent="0.25">
      <c r="A58" s="23">
        <v>7</v>
      </c>
      <c r="B58" s="23">
        <v>169</v>
      </c>
      <c r="C58" s="24" t="s">
        <v>314</v>
      </c>
      <c r="D58" s="24" t="s">
        <v>279</v>
      </c>
      <c r="E58" s="32">
        <v>3.3024652777777774E-3</v>
      </c>
      <c r="F58" s="32">
        <v>3.1864930555555553E-3</v>
      </c>
      <c r="G58" s="32">
        <v>3.1473726851851853E-3</v>
      </c>
      <c r="H58" s="32">
        <v>3.164837962962963E-3</v>
      </c>
      <c r="J58" s="39">
        <v>1.2801168981481483E-2</v>
      </c>
      <c r="K58" s="43">
        <v>6</v>
      </c>
    </row>
    <row r="59" spans="1:11" x14ac:dyDescent="0.25">
      <c r="A59" s="23">
        <v>8</v>
      </c>
      <c r="B59" s="23">
        <v>189</v>
      </c>
      <c r="C59" s="24" t="s">
        <v>315</v>
      </c>
      <c r="D59" s="24" t="s">
        <v>279</v>
      </c>
      <c r="E59" s="32">
        <v>3.2726157407407409E-3</v>
      </c>
      <c r="F59" s="32">
        <v>3.3004166666666668E-3</v>
      </c>
      <c r="G59" s="32">
        <v>3.1625462962962965E-3</v>
      </c>
      <c r="H59" s="32">
        <v>3.1174421296296297E-3</v>
      </c>
      <c r="J59" s="39">
        <v>1.2853020833333333E-2</v>
      </c>
      <c r="K59" s="43">
        <v>4</v>
      </c>
    </row>
    <row r="60" spans="1:11" x14ac:dyDescent="0.25">
      <c r="A60" s="23">
        <v>9</v>
      </c>
      <c r="B60" s="23">
        <v>79</v>
      </c>
      <c r="C60" s="24" t="s">
        <v>112</v>
      </c>
      <c r="D60" s="24" t="s">
        <v>69</v>
      </c>
      <c r="E60" s="32">
        <v>3.1327546296296299E-3</v>
      </c>
      <c r="F60" s="32">
        <v>3.0096180555555553E-3</v>
      </c>
      <c r="G60" s="32">
        <v>6.9669444444444449E-3</v>
      </c>
      <c r="H60" s="32">
        <v>3.0819328703703703E-3</v>
      </c>
      <c r="J60" s="39">
        <v>1.6191250000000001E-2</v>
      </c>
      <c r="K60" s="43">
        <v>2</v>
      </c>
    </row>
    <row r="61" spans="1:11" x14ac:dyDescent="0.25">
      <c r="A61" s="23">
        <v>10</v>
      </c>
      <c r="B61" s="23">
        <v>152</v>
      </c>
      <c r="C61" s="24" t="s">
        <v>277</v>
      </c>
      <c r="D61" s="24" t="s">
        <v>81</v>
      </c>
      <c r="E61" s="32">
        <v>3.0379398148148149E-3</v>
      </c>
      <c r="F61" s="32">
        <v>7.946446759259259E-3</v>
      </c>
      <c r="G61" s="32">
        <v>2.9304050925925921E-3</v>
      </c>
      <c r="H61" s="32">
        <v>2.8863773148148151E-3</v>
      </c>
      <c r="J61" s="39">
        <v>1.6801168981481481E-2</v>
      </c>
      <c r="K61" s="43">
        <v>1</v>
      </c>
    </row>
    <row r="62" spans="1:11" s="26" customFormat="1" x14ac:dyDescent="0.25">
      <c r="A62" s="86" t="s">
        <v>113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1" s="26" customFormat="1" x14ac:dyDescent="0.25">
      <c r="A63" s="22" t="s">
        <v>1</v>
      </c>
      <c r="B63" s="22" t="s">
        <v>2</v>
      </c>
      <c r="C63" s="26" t="s">
        <v>3</v>
      </c>
      <c r="D63" s="26" t="s">
        <v>4</v>
      </c>
      <c r="E63" s="22" t="s">
        <v>5</v>
      </c>
      <c r="F63" s="22" t="s">
        <v>6</v>
      </c>
      <c r="G63" s="22" t="s">
        <v>7</v>
      </c>
      <c r="H63" s="22" t="s">
        <v>8</v>
      </c>
      <c r="I63" s="22" t="s">
        <v>9</v>
      </c>
      <c r="J63" s="22" t="s">
        <v>10</v>
      </c>
      <c r="K63" s="22" t="s">
        <v>161</v>
      </c>
    </row>
    <row r="64" spans="1:11" x14ac:dyDescent="0.25">
      <c r="A64" s="23">
        <v>1</v>
      </c>
      <c r="B64" s="23">
        <v>99</v>
      </c>
      <c r="C64" s="24" t="s">
        <v>114</v>
      </c>
      <c r="D64" s="24" t="s">
        <v>115</v>
      </c>
      <c r="E64" s="32">
        <v>2.8168518518518516E-3</v>
      </c>
      <c r="F64" s="32">
        <v>2.7682407407407408E-3</v>
      </c>
      <c r="G64" s="32">
        <v>2.7585532407407407E-3</v>
      </c>
      <c r="H64" s="32">
        <v>2.7264236111111113E-3</v>
      </c>
      <c r="J64" s="39">
        <v>1.1070069444444443E-2</v>
      </c>
      <c r="K64" s="43">
        <v>25</v>
      </c>
    </row>
    <row r="65" spans="1:11" x14ac:dyDescent="0.25">
      <c r="A65" s="23">
        <v>2</v>
      </c>
      <c r="B65" s="23">
        <v>155</v>
      </c>
      <c r="C65" s="24" t="s">
        <v>281</v>
      </c>
      <c r="D65" s="24" t="s">
        <v>282</v>
      </c>
      <c r="E65" s="32">
        <v>2.9191666666666667E-3</v>
      </c>
      <c r="F65" s="32">
        <v>2.841215277777778E-3</v>
      </c>
      <c r="G65" s="32">
        <v>2.8386574074074074E-3</v>
      </c>
      <c r="H65" s="32">
        <v>2.7995949074074073E-3</v>
      </c>
      <c r="I65" s="42">
        <v>6.9444444444444441E-3</v>
      </c>
      <c r="J65" s="39">
        <v>1.1514375E-2</v>
      </c>
      <c r="K65" s="43">
        <v>18</v>
      </c>
    </row>
    <row r="66" spans="1:11" x14ac:dyDescent="0.25">
      <c r="A66" s="23">
        <v>3</v>
      </c>
      <c r="B66" s="23">
        <v>44</v>
      </c>
      <c r="C66" s="24" t="s">
        <v>116</v>
      </c>
      <c r="D66" s="24" t="s">
        <v>115</v>
      </c>
      <c r="E66" s="32">
        <v>2.9269907407407404E-3</v>
      </c>
      <c r="F66" s="32">
        <v>2.9362152777777776E-3</v>
      </c>
      <c r="G66" s="32">
        <v>2.897476851851852E-3</v>
      </c>
      <c r="H66" s="32">
        <v>2.8631134259259256E-3</v>
      </c>
      <c r="J66" s="39">
        <v>1.1623796296296297E-2</v>
      </c>
      <c r="K66" s="43">
        <v>15</v>
      </c>
    </row>
    <row r="67" spans="1:11" x14ac:dyDescent="0.25">
      <c r="A67" s="23">
        <v>4</v>
      </c>
      <c r="B67" s="23">
        <v>23</v>
      </c>
      <c r="C67" s="24" t="s">
        <v>117</v>
      </c>
      <c r="D67" s="24" t="s">
        <v>118</v>
      </c>
      <c r="E67" s="32">
        <v>2.9562152777777777E-3</v>
      </c>
      <c r="F67" s="32">
        <v>2.91869212962963E-3</v>
      </c>
      <c r="G67" s="32">
        <v>2.9180439814814815E-3</v>
      </c>
      <c r="H67" s="32">
        <v>2.8625925925925924E-3</v>
      </c>
      <c r="J67" s="39">
        <v>1.1655543981481482E-2</v>
      </c>
      <c r="K67" s="43">
        <v>12</v>
      </c>
    </row>
    <row r="68" spans="1:11" x14ac:dyDescent="0.25">
      <c r="A68" s="23">
        <v>5</v>
      </c>
      <c r="B68" s="23">
        <v>87</v>
      </c>
      <c r="C68" s="24" t="s">
        <v>121</v>
      </c>
      <c r="D68" s="24" t="s">
        <v>122</v>
      </c>
      <c r="E68" s="32">
        <v>2.9907986111111112E-3</v>
      </c>
      <c r="F68" s="32">
        <v>2.9775925925925929E-3</v>
      </c>
      <c r="G68" s="32">
        <v>2.9661805555555557E-3</v>
      </c>
      <c r="H68" s="32">
        <v>2.9840856481481476E-3</v>
      </c>
      <c r="J68" s="39">
        <v>1.1918657407407407E-2</v>
      </c>
      <c r="K68" s="43">
        <v>10</v>
      </c>
    </row>
    <row r="69" spans="1:11" x14ac:dyDescent="0.25">
      <c r="A69" s="23">
        <v>6</v>
      </c>
      <c r="B69" s="23">
        <v>80</v>
      </c>
      <c r="C69" s="24" t="s">
        <v>123</v>
      </c>
      <c r="D69" s="24" t="s">
        <v>122</v>
      </c>
      <c r="E69" s="32">
        <v>2.9722916666666665E-3</v>
      </c>
      <c r="F69" s="32">
        <v>3.010277777777778E-3</v>
      </c>
      <c r="G69" s="32">
        <v>3.0899189814814817E-3</v>
      </c>
      <c r="H69" s="32">
        <v>3.074456018518518E-3</v>
      </c>
      <c r="J69" s="39">
        <v>1.2146944444444445E-2</v>
      </c>
      <c r="K69" s="43">
        <v>8</v>
      </c>
    </row>
    <row r="70" spans="1:11" x14ac:dyDescent="0.25">
      <c r="A70" s="23">
        <v>7</v>
      </c>
      <c r="B70" s="23">
        <v>37</v>
      </c>
      <c r="C70" s="24" t="s">
        <v>125</v>
      </c>
      <c r="D70" s="24" t="s">
        <v>126</v>
      </c>
      <c r="E70" s="32">
        <v>3.1849305555555554E-3</v>
      </c>
      <c r="F70" s="32">
        <v>3.2978125E-3</v>
      </c>
      <c r="G70" s="32">
        <v>3.1071296296296298E-3</v>
      </c>
      <c r="H70" s="32">
        <v>3.1098611111111114E-3</v>
      </c>
      <c r="J70" s="39">
        <v>1.2699733796296298E-2</v>
      </c>
      <c r="K70" s="43">
        <v>6</v>
      </c>
    </row>
    <row r="71" spans="1:11" x14ac:dyDescent="0.25">
      <c r="A71" s="23">
        <v>8</v>
      </c>
      <c r="B71" s="23">
        <v>104</v>
      </c>
      <c r="C71" s="24" t="s">
        <v>287</v>
      </c>
      <c r="D71" s="24" t="s">
        <v>288</v>
      </c>
      <c r="E71" s="32">
        <v>3.3564120370370367E-3</v>
      </c>
      <c r="F71" s="32">
        <v>3.3640393518518511E-3</v>
      </c>
      <c r="G71" s="32">
        <v>3.3325462962962966E-3</v>
      </c>
      <c r="H71" s="32">
        <v>2.9257175925925926E-3</v>
      </c>
      <c r="J71" s="39">
        <v>1.297871527777778E-2</v>
      </c>
      <c r="K71" s="43">
        <v>4</v>
      </c>
    </row>
    <row r="72" spans="1:11" x14ac:dyDescent="0.25">
      <c r="A72" s="23">
        <v>9</v>
      </c>
      <c r="B72" s="23">
        <v>96</v>
      </c>
      <c r="C72" s="24" t="s">
        <v>134</v>
      </c>
      <c r="D72" s="24" t="s">
        <v>118</v>
      </c>
      <c r="E72" s="32">
        <v>2.9788773148148148E-3</v>
      </c>
      <c r="F72" s="32">
        <v>3.0092592592592588E-3</v>
      </c>
      <c r="G72" s="36">
        <v>3.483796296296296E-3</v>
      </c>
      <c r="H72" s="36">
        <v>3.4953703703703705E-3</v>
      </c>
      <c r="I72" s="42">
        <v>3.472222222222222E-3</v>
      </c>
      <c r="J72" s="39">
        <v>1.3025173611111112E-2</v>
      </c>
      <c r="K72" s="43">
        <v>2</v>
      </c>
    </row>
    <row r="73" spans="1:11" x14ac:dyDescent="0.25">
      <c r="A73" s="23">
        <v>10</v>
      </c>
      <c r="B73" s="23">
        <v>178</v>
      </c>
      <c r="C73" s="24" t="s">
        <v>289</v>
      </c>
      <c r="D73" s="24" t="s">
        <v>288</v>
      </c>
      <c r="E73" s="32">
        <v>3.6598726851851848E-3</v>
      </c>
      <c r="F73" s="32">
        <v>3.4687037037037034E-3</v>
      </c>
      <c r="G73" s="32">
        <v>3.4345254629629634E-3</v>
      </c>
      <c r="H73" s="32">
        <v>3.4424652777777782E-3</v>
      </c>
      <c r="J73" s="39">
        <v>1.400556712962963E-2</v>
      </c>
      <c r="K73" s="43">
        <v>1</v>
      </c>
    </row>
    <row r="74" spans="1:11" s="26" customFormat="1" x14ac:dyDescent="0.25">
      <c r="A74" s="86" t="s">
        <v>452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1:11" s="26" customFormat="1" x14ac:dyDescent="0.25">
      <c r="A75" s="22" t="s">
        <v>1</v>
      </c>
      <c r="B75" s="22" t="s">
        <v>2</v>
      </c>
      <c r="C75" s="26" t="s">
        <v>3</v>
      </c>
      <c r="D75" s="26" t="s">
        <v>4</v>
      </c>
      <c r="E75" s="22" t="s">
        <v>5</v>
      </c>
      <c r="F75" s="22" t="s">
        <v>6</v>
      </c>
      <c r="G75" s="22" t="s">
        <v>7</v>
      </c>
      <c r="H75" s="22" t="s">
        <v>8</v>
      </c>
      <c r="I75" s="22" t="s">
        <v>9</v>
      </c>
      <c r="J75" s="22" t="s">
        <v>10</v>
      </c>
      <c r="K75" s="22" t="s">
        <v>161</v>
      </c>
    </row>
    <row r="76" spans="1:11" x14ac:dyDescent="0.25">
      <c r="A76" s="23">
        <v>1</v>
      </c>
      <c r="B76" s="23">
        <v>171</v>
      </c>
      <c r="C76" s="24" t="s">
        <v>103</v>
      </c>
      <c r="D76" s="24" t="s">
        <v>77</v>
      </c>
      <c r="E76" s="32">
        <v>2.0681597222222221E-3</v>
      </c>
      <c r="F76" s="32">
        <v>2.0637847222222221E-3</v>
      </c>
      <c r="G76" s="32">
        <v>2.0246990740740742E-3</v>
      </c>
      <c r="H76" s="32">
        <v>1.9813888888888889E-3</v>
      </c>
      <c r="J76" s="39">
        <v>8.1380324074074081E-3</v>
      </c>
      <c r="K76" s="43">
        <v>25</v>
      </c>
    </row>
    <row r="77" spans="1:11" x14ac:dyDescent="0.25">
      <c r="A77" s="23">
        <v>2</v>
      </c>
      <c r="B77" s="23">
        <v>14</v>
      </c>
      <c r="C77" s="24" t="s">
        <v>159</v>
      </c>
      <c r="D77" s="24" t="s">
        <v>137</v>
      </c>
      <c r="E77" s="32">
        <v>2.0573958333333334E-3</v>
      </c>
      <c r="F77" s="32">
        <v>2.0883912037037039E-3</v>
      </c>
      <c r="G77" s="32">
        <v>2.1056481481481482E-3</v>
      </c>
      <c r="H77" s="32">
        <v>2.0286574074074074E-3</v>
      </c>
      <c r="I77" s="42">
        <v>6.9444444444444441E-3</v>
      </c>
      <c r="J77" s="39">
        <v>8.3958333333333333E-3</v>
      </c>
      <c r="K77" s="43">
        <v>18</v>
      </c>
    </row>
    <row r="78" spans="1:11" x14ac:dyDescent="0.25">
      <c r="A78" s="23">
        <v>3</v>
      </c>
      <c r="B78" s="23">
        <v>61</v>
      </c>
      <c r="C78" s="24" t="s">
        <v>136</v>
      </c>
      <c r="D78" s="24" t="s">
        <v>137</v>
      </c>
      <c r="E78" s="32">
        <v>2.1928935185185185E-3</v>
      </c>
      <c r="F78" s="32">
        <v>2.1377199074074076E-3</v>
      </c>
      <c r="G78" s="32">
        <v>2.1310532407407407E-3</v>
      </c>
      <c r="H78" s="32">
        <v>2.1353125000000001E-3</v>
      </c>
      <c r="J78" s="39">
        <v>8.596979166666666E-3</v>
      </c>
      <c r="K78" s="43">
        <v>15</v>
      </c>
    </row>
    <row r="79" spans="1:11" x14ac:dyDescent="0.25">
      <c r="A79" s="23">
        <v>4</v>
      </c>
      <c r="B79" s="23">
        <v>195</v>
      </c>
      <c r="C79" s="24" t="s">
        <v>322</v>
      </c>
      <c r="D79" s="24" t="s">
        <v>323</v>
      </c>
      <c r="E79" s="32">
        <v>2.1253356481481483E-3</v>
      </c>
      <c r="F79" s="32">
        <v>2.168738425925926E-3</v>
      </c>
      <c r="G79" s="32">
        <v>2.1096296296296293E-3</v>
      </c>
      <c r="H79" s="32">
        <v>2.1176620370370373E-3</v>
      </c>
      <c r="I79" s="42">
        <v>6.9444444444444441E-3</v>
      </c>
      <c r="J79" s="39">
        <v>8.6371064814814817E-3</v>
      </c>
      <c r="K79" s="43">
        <v>12</v>
      </c>
    </row>
    <row r="80" spans="1:11" x14ac:dyDescent="0.25">
      <c r="A80" s="23">
        <v>5</v>
      </c>
      <c r="B80" s="23">
        <v>15</v>
      </c>
      <c r="C80" s="24" t="s">
        <v>155</v>
      </c>
      <c r="D80" s="24" t="s">
        <v>137</v>
      </c>
      <c r="E80" s="32">
        <v>2.2046990740740742E-3</v>
      </c>
      <c r="F80" s="32">
        <v>2.2171875E-3</v>
      </c>
      <c r="G80" s="32">
        <v>2.1710879629629628E-3</v>
      </c>
      <c r="H80" s="32">
        <v>2.1604861111111109E-3</v>
      </c>
      <c r="J80" s="39">
        <v>8.7534606481481491E-3</v>
      </c>
      <c r="K80" s="43">
        <v>10</v>
      </c>
    </row>
    <row r="81" spans="1:11" x14ac:dyDescent="0.25">
      <c r="A81" s="23">
        <v>6</v>
      </c>
      <c r="B81" s="23">
        <v>191</v>
      </c>
      <c r="C81" s="24" t="s">
        <v>352</v>
      </c>
      <c r="D81" s="24" t="s">
        <v>12</v>
      </c>
      <c r="E81" s="32">
        <v>2.1947685185185186E-3</v>
      </c>
      <c r="F81" s="32">
        <v>2.3344560185185183E-3</v>
      </c>
      <c r="G81" s="32">
        <v>2.1207986111111111E-3</v>
      </c>
      <c r="H81" s="32">
        <v>2.1425694444444448E-3</v>
      </c>
      <c r="I81" s="42">
        <v>3.472222222222222E-3</v>
      </c>
      <c r="J81" s="39">
        <v>8.8504629629629645E-3</v>
      </c>
      <c r="K81" s="43">
        <v>8</v>
      </c>
    </row>
    <row r="82" spans="1:11" x14ac:dyDescent="0.25">
      <c r="A82" s="23">
        <v>7</v>
      </c>
      <c r="B82" s="23">
        <v>22</v>
      </c>
      <c r="C82" s="24" t="s">
        <v>235</v>
      </c>
      <c r="D82" s="24" t="s">
        <v>236</v>
      </c>
      <c r="E82" s="32">
        <v>2.4005324074074072E-3</v>
      </c>
      <c r="F82" s="32">
        <v>2.3088541666666665E-3</v>
      </c>
      <c r="G82" s="32">
        <v>2.2937731481481485E-3</v>
      </c>
      <c r="H82" s="32">
        <v>2.4025462962962963E-3</v>
      </c>
      <c r="J82" s="39">
        <v>9.4057060185185181E-3</v>
      </c>
      <c r="K82" s="43">
        <v>6</v>
      </c>
    </row>
    <row r="83" spans="1:11" x14ac:dyDescent="0.25">
      <c r="A83" s="23">
        <v>8</v>
      </c>
      <c r="B83" s="23">
        <v>177</v>
      </c>
      <c r="C83" s="24" t="s">
        <v>312</v>
      </c>
      <c r="D83" s="24" t="s">
        <v>137</v>
      </c>
      <c r="E83" s="32">
        <v>2.4374652777777775E-3</v>
      </c>
      <c r="F83" s="32">
        <v>2.352326388888889E-3</v>
      </c>
      <c r="G83" s="32">
        <v>2.3351388888888888E-3</v>
      </c>
      <c r="H83" s="32">
        <v>2.2776041666666665E-3</v>
      </c>
      <c r="I83" s="42">
        <v>3.472222222222222E-3</v>
      </c>
      <c r="J83" s="39">
        <v>9.4604050925925932E-3</v>
      </c>
      <c r="K83" s="43">
        <v>4</v>
      </c>
    </row>
    <row r="84" spans="1:11" x14ac:dyDescent="0.25">
      <c r="A84" s="23">
        <v>9</v>
      </c>
      <c r="B84" s="23">
        <v>46</v>
      </c>
      <c r="C84" s="24" t="s">
        <v>47</v>
      </c>
      <c r="D84" s="24" t="s">
        <v>234</v>
      </c>
      <c r="E84" s="32">
        <v>2.4013310185185184E-3</v>
      </c>
      <c r="F84" s="32">
        <v>2.3983101851851852E-3</v>
      </c>
      <c r="G84" s="32">
        <v>2.3680902777777776E-3</v>
      </c>
      <c r="H84" s="32">
        <v>2.3844791666666667E-3</v>
      </c>
      <c r="J84" s="39">
        <v>9.5522106481481482E-3</v>
      </c>
      <c r="K84" s="43">
        <v>2</v>
      </c>
    </row>
    <row r="85" spans="1:11" x14ac:dyDescent="0.25">
      <c r="A85" s="23">
        <v>10</v>
      </c>
      <c r="B85" s="23">
        <v>193</v>
      </c>
      <c r="C85" s="24" t="s">
        <v>353</v>
      </c>
      <c r="D85" s="24" t="s">
        <v>77</v>
      </c>
      <c r="E85" s="32">
        <v>2.4728356481481481E-3</v>
      </c>
      <c r="F85" s="32">
        <v>2.5308449074074074E-3</v>
      </c>
      <c r="G85" s="32">
        <v>2.3169907407407406E-3</v>
      </c>
      <c r="H85" s="32">
        <v>2.4781250000000003E-3</v>
      </c>
      <c r="I85" s="42">
        <v>2.4305555555555556E-2</v>
      </c>
      <c r="J85" s="39">
        <v>1.0203888888888889E-2</v>
      </c>
      <c r="K85" s="43">
        <v>1</v>
      </c>
    </row>
    <row r="86" spans="1:11" x14ac:dyDescent="0.25">
      <c r="A86" s="23">
        <v>11</v>
      </c>
      <c r="B86" s="23">
        <v>133</v>
      </c>
      <c r="C86" s="24" t="s">
        <v>140</v>
      </c>
      <c r="D86" s="24" t="s">
        <v>12</v>
      </c>
      <c r="E86" s="32">
        <v>4.0293981481481483E-3</v>
      </c>
      <c r="F86" s="32">
        <v>2.1659027777777779E-3</v>
      </c>
      <c r="G86" s="32">
        <v>2.118784722222222E-3</v>
      </c>
      <c r="H86" s="32">
        <v>2.0662384259259258E-3</v>
      </c>
      <c r="J86" s="39">
        <v>1.0380324074074075E-2</v>
      </c>
    </row>
    <row r="87" spans="1:11" x14ac:dyDescent="0.25">
      <c r="A87" s="23">
        <v>12</v>
      </c>
      <c r="B87" s="23">
        <v>73</v>
      </c>
      <c r="C87" s="24" t="s">
        <v>157</v>
      </c>
      <c r="D87" s="24" t="s">
        <v>158</v>
      </c>
      <c r="E87" s="32">
        <v>2.3387615740740743E-3</v>
      </c>
      <c r="F87" s="32">
        <v>4.3501273148148145E-3</v>
      </c>
      <c r="G87" s="32">
        <v>2.3393634259259257E-3</v>
      </c>
      <c r="H87" s="32">
        <v>2.2919907407407407E-3</v>
      </c>
      <c r="J87" s="39">
        <v>1.1320243055555556E-2</v>
      </c>
    </row>
    <row r="88" spans="1:11" x14ac:dyDescent="0.25">
      <c r="A88" s="23">
        <v>13</v>
      </c>
      <c r="B88" s="23">
        <v>95</v>
      </c>
      <c r="C88" s="24" t="s">
        <v>149</v>
      </c>
      <c r="D88" s="24" t="s">
        <v>150</v>
      </c>
      <c r="E88" s="32">
        <v>2.9342245370370373E-3</v>
      </c>
      <c r="F88" s="32">
        <v>2.9074537037037038E-3</v>
      </c>
      <c r="G88" s="36">
        <v>3.1134259259259257E-3</v>
      </c>
      <c r="H88" s="36">
        <v>3.1134259259259257E-3</v>
      </c>
      <c r="J88" s="39">
        <v>1.2068530092592594E-2</v>
      </c>
    </row>
    <row r="89" spans="1:11" x14ac:dyDescent="0.25">
      <c r="A89" s="23">
        <v>14</v>
      </c>
      <c r="B89" s="23">
        <v>125</v>
      </c>
      <c r="C89" s="24" t="s">
        <v>153</v>
      </c>
      <c r="D89" s="24" t="s">
        <v>354</v>
      </c>
      <c r="E89" s="32">
        <v>3.0599768518518519E-3</v>
      </c>
      <c r="F89" s="32">
        <v>2.9883912037037032E-3</v>
      </c>
      <c r="G89" s="36">
        <v>3.1134259259259257E-3</v>
      </c>
      <c r="H89" s="36">
        <v>3.1134259259259257E-3</v>
      </c>
      <c r="J89" s="39">
        <v>1.2275219907407405E-2</v>
      </c>
    </row>
    <row r="90" spans="1:11" x14ac:dyDescent="0.25">
      <c r="A90" s="23">
        <v>15</v>
      </c>
      <c r="B90" s="23">
        <v>194</v>
      </c>
      <c r="C90" s="24" t="s">
        <v>355</v>
      </c>
      <c r="D90" s="24" t="s">
        <v>356</v>
      </c>
      <c r="E90" s="32">
        <v>3.1499999999999996E-3</v>
      </c>
      <c r="F90" s="32">
        <v>3.0975925925925928E-3</v>
      </c>
      <c r="G90" s="32">
        <v>3.0567939814814815E-3</v>
      </c>
      <c r="H90" s="32">
        <v>3.0566782407407404E-3</v>
      </c>
      <c r="J90" s="39">
        <v>1.2361064814814813E-2</v>
      </c>
    </row>
    <row r="91" spans="1:11" x14ac:dyDescent="0.25">
      <c r="A91" s="23">
        <v>16</v>
      </c>
      <c r="B91" s="23">
        <v>97</v>
      </c>
      <c r="C91" s="24" t="s">
        <v>138</v>
      </c>
      <c r="D91" s="24" t="s">
        <v>69</v>
      </c>
      <c r="E91" s="32">
        <v>3.3845254629629629E-3</v>
      </c>
      <c r="F91" s="36">
        <v>4.3981481481481484E-3</v>
      </c>
      <c r="G91" s="36">
        <v>3.1134259259259257E-3</v>
      </c>
      <c r="H91" s="36">
        <v>3.1134259259259257E-3</v>
      </c>
      <c r="J91" s="39">
        <v>1.4009525462962963E-2</v>
      </c>
    </row>
  </sheetData>
  <mergeCells count="7">
    <mergeCell ref="A62:K62"/>
    <mergeCell ref="A74:K74"/>
    <mergeCell ref="A1:K1"/>
    <mergeCell ref="A2:K2"/>
    <mergeCell ref="A13:K13"/>
    <mergeCell ref="A31:K31"/>
    <mergeCell ref="A50:K50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K1"/>
    </sheetView>
  </sheetViews>
  <sheetFormatPr defaultColWidth="8.85546875" defaultRowHeight="15" x14ac:dyDescent="0.25"/>
  <cols>
    <col min="1" max="2" width="8.5703125" style="48" customWidth="1"/>
    <col min="3" max="4" width="25.7109375" style="45" customWidth="1"/>
    <col min="5" max="8" width="10" style="48" customWidth="1"/>
    <col min="9" max="9" width="8.5703125" style="50" customWidth="1"/>
    <col min="10" max="10" width="10" style="47" customWidth="1"/>
    <col min="11" max="11" width="8.5703125" style="49" customWidth="1"/>
    <col min="12" max="16384" width="8.85546875" style="45"/>
  </cols>
  <sheetData>
    <row r="1" spans="1:11" ht="15.75" x14ac:dyDescent="0.25">
      <c r="A1" s="85" t="s">
        <v>464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46" customFormat="1" x14ac:dyDescent="0.25">
      <c r="A2" s="22" t="s">
        <v>1</v>
      </c>
      <c r="B2" s="22" t="s">
        <v>2</v>
      </c>
      <c r="C2" s="26" t="s">
        <v>3</v>
      </c>
      <c r="D2" s="26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161</v>
      </c>
    </row>
    <row r="3" spans="1:11" x14ac:dyDescent="0.25">
      <c r="A3" s="23">
        <v>1</v>
      </c>
      <c r="B3" s="23">
        <v>102</v>
      </c>
      <c r="C3" s="24" t="s">
        <v>103</v>
      </c>
      <c r="D3" s="24" t="s">
        <v>77</v>
      </c>
      <c r="E3" s="32">
        <v>2.6780671296296296E-3</v>
      </c>
      <c r="F3" s="32">
        <v>2.6619907407407408E-3</v>
      </c>
      <c r="G3" s="32">
        <v>2.6879166666666666E-3</v>
      </c>
      <c r="H3" s="32">
        <v>2.6379166666666669E-3</v>
      </c>
      <c r="I3" s="41"/>
      <c r="J3" s="39">
        <v>1.0665891203703703E-2</v>
      </c>
      <c r="K3" s="43">
        <v>25</v>
      </c>
    </row>
    <row r="4" spans="1:11" x14ac:dyDescent="0.25">
      <c r="A4" s="23">
        <v>2</v>
      </c>
      <c r="B4" s="23">
        <v>123</v>
      </c>
      <c r="C4" s="24" t="s">
        <v>87</v>
      </c>
      <c r="D4" s="24" t="s">
        <v>75</v>
      </c>
      <c r="E4" s="32">
        <v>2.7337962962962962E-3</v>
      </c>
      <c r="F4" s="32">
        <v>2.7028472222222224E-3</v>
      </c>
      <c r="G4" s="32">
        <v>2.6659490740740741E-3</v>
      </c>
      <c r="H4" s="32">
        <v>2.6964120370370371E-3</v>
      </c>
      <c r="I4" s="41"/>
      <c r="J4" s="39">
        <v>1.0799004629629629E-2</v>
      </c>
      <c r="K4" s="43">
        <v>18</v>
      </c>
    </row>
    <row r="5" spans="1:11" x14ac:dyDescent="0.25">
      <c r="A5" s="23">
        <v>3</v>
      </c>
      <c r="B5" s="23">
        <v>49</v>
      </c>
      <c r="C5" s="31" t="s">
        <v>68</v>
      </c>
      <c r="D5" s="24" t="s">
        <v>69</v>
      </c>
      <c r="E5" s="32">
        <v>2.7594444444444446E-3</v>
      </c>
      <c r="F5" s="32">
        <v>2.7274074074074076E-3</v>
      </c>
      <c r="G5" s="32">
        <v>2.7422337962962964E-3</v>
      </c>
      <c r="H5" s="32">
        <v>2.7153703703703702E-3</v>
      </c>
      <c r="I5" s="41"/>
      <c r="J5" s="39">
        <v>1.0944456018518518E-2</v>
      </c>
      <c r="K5" s="43">
        <v>15</v>
      </c>
    </row>
    <row r="6" spans="1:11" x14ac:dyDescent="0.25">
      <c r="A6" s="23">
        <v>4</v>
      </c>
      <c r="B6" s="23">
        <v>111</v>
      </c>
      <c r="C6" s="31" t="s">
        <v>218</v>
      </c>
      <c r="D6" s="24" t="s">
        <v>357</v>
      </c>
      <c r="E6" s="32">
        <v>2.8049537037037036E-3</v>
      </c>
      <c r="F6" s="32">
        <v>2.7353009259259257E-3</v>
      </c>
      <c r="G6" s="32">
        <v>2.6840625000000003E-3</v>
      </c>
      <c r="H6" s="32">
        <v>2.7847222222222219E-3</v>
      </c>
      <c r="I6" s="41"/>
      <c r="J6" s="39">
        <v>1.1009039351851851E-2</v>
      </c>
      <c r="K6" s="43">
        <v>12</v>
      </c>
    </row>
    <row r="7" spans="1:11" x14ac:dyDescent="0.25">
      <c r="A7" s="23">
        <v>5</v>
      </c>
      <c r="B7" s="23">
        <v>129</v>
      </c>
      <c r="C7" s="31" t="s">
        <v>206</v>
      </c>
      <c r="D7" s="24" t="s">
        <v>207</v>
      </c>
      <c r="E7" s="32">
        <v>2.8126388888888888E-3</v>
      </c>
      <c r="F7" s="32">
        <v>2.7559953703703705E-3</v>
      </c>
      <c r="G7" s="32">
        <v>2.7453240740740741E-3</v>
      </c>
      <c r="H7" s="32">
        <v>2.7213541666666671E-3</v>
      </c>
      <c r="I7" s="41"/>
      <c r="J7" s="39">
        <v>1.10353125E-2</v>
      </c>
      <c r="K7" s="43">
        <v>10</v>
      </c>
    </row>
    <row r="8" spans="1:11" x14ac:dyDescent="0.25">
      <c r="A8" s="23">
        <v>6</v>
      </c>
      <c r="B8" s="23">
        <v>11</v>
      </c>
      <c r="C8" s="31" t="s">
        <v>141</v>
      </c>
      <c r="D8" s="24" t="s">
        <v>142</v>
      </c>
      <c r="E8" s="32">
        <v>2.7989930555555559E-3</v>
      </c>
      <c r="F8" s="32">
        <v>2.7295254629629631E-3</v>
      </c>
      <c r="G8" s="32">
        <v>2.7848842592592595E-3</v>
      </c>
      <c r="H8" s="32">
        <v>2.723425925925926E-3</v>
      </c>
      <c r="I8" s="41"/>
      <c r="J8" s="39">
        <v>1.1036828703703703E-2</v>
      </c>
      <c r="K8" s="43">
        <v>8</v>
      </c>
    </row>
    <row r="9" spans="1:11" x14ac:dyDescent="0.25">
      <c r="A9" s="23">
        <v>7</v>
      </c>
      <c r="B9" s="23">
        <v>99</v>
      </c>
      <c r="C9" s="31" t="s">
        <v>114</v>
      </c>
      <c r="D9" s="24" t="s">
        <v>115</v>
      </c>
      <c r="E9" s="32">
        <v>2.8168518518518516E-3</v>
      </c>
      <c r="F9" s="32">
        <v>2.7682407407407408E-3</v>
      </c>
      <c r="G9" s="32">
        <v>2.7585532407407407E-3</v>
      </c>
      <c r="H9" s="32">
        <v>2.7264236111111113E-3</v>
      </c>
      <c r="I9" s="41"/>
      <c r="J9" s="39">
        <v>1.1070069444444443E-2</v>
      </c>
      <c r="K9" s="43">
        <v>6</v>
      </c>
    </row>
    <row r="10" spans="1:11" x14ac:dyDescent="0.25">
      <c r="A10" s="23">
        <v>8</v>
      </c>
      <c r="B10" s="23">
        <v>39</v>
      </c>
      <c r="C10" s="31" t="s">
        <v>73</v>
      </c>
      <c r="D10" s="24" t="s">
        <v>71</v>
      </c>
      <c r="E10" s="32">
        <v>2.8952546296296296E-3</v>
      </c>
      <c r="F10" s="32">
        <v>2.7237731481481483E-3</v>
      </c>
      <c r="G10" s="32">
        <v>2.6979050925925925E-3</v>
      </c>
      <c r="H10" s="32">
        <v>2.7640046296296297E-3</v>
      </c>
      <c r="I10" s="42">
        <v>3.472222222222222E-3</v>
      </c>
      <c r="J10" s="39">
        <v>1.1138807870370368E-2</v>
      </c>
      <c r="K10" s="43">
        <v>4</v>
      </c>
    </row>
    <row r="11" spans="1:11" x14ac:dyDescent="0.25">
      <c r="A11" s="23">
        <v>9</v>
      </c>
      <c r="B11" s="23">
        <v>34</v>
      </c>
      <c r="C11" s="31" t="s">
        <v>11</v>
      </c>
      <c r="D11" s="24" t="s">
        <v>12</v>
      </c>
      <c r="E11" s="32">
        <v>2.8098726851851856E-3</v>
      </c>
      <c r="F11" s="32">
        <v>2.8383796296296295E-3</v>
      </c>
      <c r="G11" s="32">
        <v>2.7945717592592592E-3</v>
      </c>
      <c r="H11" s="32">
        <v>2.8067129629629635E-3</v>
      </c>
      <c r="I11" s="41"/>
      <c r="J11" s="39">
        <v>1.1249537037037037E-2</v>
      </c>
      <c r="K11" s="43">
        <v>2</v>
      </c>
    </row>
    <row r="12" spans="1:11" x14ac:dyDescent="0.25">
      <c r="A12" s="23">
        <v>10</v>
      </c>
      <c r="B12" s="23">
        <v>115</v>
      </c>
      <c r="C12" s="31" t="s">
        <v>336</v>
      </c>
      <c r="D12" s="24" t="s">
        <v>25</v>
      </c>
      <c r="E12" s="32">
        <v>2.8108912037037039E-3</v>
      </c>
      <c r="F12" s="32">
        <v>2.8059259259259257E-3</v>
      </c>
      <c r="G12" s="32">
        <v>2.815196759259259E-3</v>
      </c>
      <c r="H12" s="32">
        <v>2.8433912037037039E-3</v>
      </c>
      <c r="I12" s="41"/>
      <c r="J12" s="39">
        <v>1.127540509259259E-2</v>
      </c>
      <c r="K12" s="43">
        <v>1</v>
      </c>
    </row>
    <row r="13" spans="1:11" x14ac:dyDescent="0.25">
      <c r="A13" s="23">
        <v>11</v>
      </c>
      <c r="B13" s="23">
        <v>50</v>
      </c>
      <c r="C13" s="31" t="s">
        <v>35</v>
      </c>
      <c r="D13" s="24" t="s">
        <v>36</v>
      </c>
      <c r="E13" s="32">
        <v>2.8605555555555554E-3</v>
      </c>
      <c r="F13" s="32">
        <v>2.8745486111111111E-3</v>
      </c>
      <c r="G13" s="32">
        <v>2.8262962962962968E-3</v>
      </c>
      <c r="H13" s="32">
        <v>2.8260763888888884E-3</v>
      </c>
      <c r="I13" s="41"/>
      <c r="J13" s="39">
        <v>1.1387476851851852E-2</v>
      </c>
      <c r="K13" s="43"/>
    </row>
    <row r="14" spans="1:11" x14ac:dyDescent="0.25">
      <c r="A14" s="23">
        <v>12</v>
      </c>
      <c r="B14" s="23">
        <v>13</v>
      </c>
      <c r="C14" s="31" t="s">
        <v>97</v>
      </c>
      <c r="D14" s="24" t="s">
        <v>98</v>
      </c>
      <c r="E14" s="32">
        <v>2.8712037037037039E-3</v>
      </c>
      <c r="F14" s="32">
        <v>2.7654282407407406E-3</v>
      </c>
      <c r="G14" s="32">
        <v>3.0208449074074074E-3</v>
      </c>
      <c r="H14" s="32">
        <v>2.790543981481482E-3</v>
      </c>
      <c r="I14" s="41"/>
      <c r="J14" s="39">
        <v>1.1448020833333334E-2</v>
      </c>
      <c r="K14" s="43"/>
    </row>
    <row r="15" spans="1:11" x14ac:dyDescent="0.25">
      <c r="A15" s="23">
        <v>13</v>
      </c>
      <c r="B15" s="23">
        <v>155</v>
      </c>
      <c r="C15" s="31" t="s">
        <v>281</v>
      </c>
      <c r="D15" s="24" t="s">
        <v>282</v>
      </c>
      <c r="E15" s="32">
        <v>2.9191666666666667E-3</v>
      </c>
      <c r="F15" s="32">
        <v>2.841215277777778E-3</v>
      </c>
      <c r="G15" s="32">
        <v>2.8386574074074074E-3</v>
      </c>
      <c r="H15" s="32">
        <v>2.7995949074074073E-3</v>
      </c>
      <c r="I15" s="42">
        <v>6.9444444444444441E-3</v>
      </c>
      <c r="J15" s="39">
        <v>1.1514375E-2</v>
      </c>
      <c r="K15" s="43"/>
    </row>
    <row r="16" spans="1:11" x14ac:dyDescent="0.25">
      <c r="A16" s="23">
        <v>14</v>
      </c>
      <c r="B16" s="23">
        <v>137</v>
      </c>
      <c r="C16" s="31" t="s">
        <v>210</v>
      </c>
      <c r="D16" s="24" t="s">
        <v>211</v>
      </c>
      <c r="E16" s="32">
        <v>2.8901157407407413E-3</v>
      </c>
      <c r="F16" s="32">
        <v>2.8824537037037035E-3</v>
      </c>
      <c r="G16" s="32">
        <v>2.8509837962962963E-3</v>
      </c>
      <c r="H16" s="32">
        <v>2.9247106481481485E-3</v>
      </c>
      <c r="I16" s="41"/>
      <c r="J16" s="39">
        <v>1.1548263888888889E-2</v>
      </c>
      <c r="K16" s="43"/>
    </row>
    <row r="17" spans="1:11" x14ac:dyDescent="0.25">
      <c r="A17" s="23">
        <v>15</v>
      </c>
      <c r="B17" s="23">
        <v>196</v>
      </c>
      <c r="C17" s="31" t="s">
        <v>159</v>
      </c>
      <c r="D17" s="24" t="s">
        <v>106</v>
      </c>
      <c r="E17" s="32">
        <v>2.8698148148148146E-3</v>
      </c>
      <c r="F17" s="32">
        <v>2.9330787037037034E-3</v>
      </c>
      <c r="G17" s="32">
        <v>2.8729861111111113E-3</v>
      </c>
      <c r="H17" s="32">
        <v>2.8817592592592593E-3</v>
      </c>
      <c r="I17" s="41"/>
      <c r="J17" s="39">
        <v>1.155763888888889E-2</v>
      </c>
      <c r="K17" s="43"/>
    </row>
    <row r="18" spans="1:11" x14ac:dyDescent="0.25">
      <c r="A18" s="23">
        <v>16</v>
      </c>
      <c r="B18" s="23">
        <v>159</v>
      </c>
      <c r="C18" s="31" t="s">
        <v>337</v>
      </c>
      <c r="D18" s="24" t="s">
        <v>25</v>
      </c>
      <c r="E18" s="32">
        <v>2.9099421296296299E-3</v>
      </c>
      <c r="F18" s="32">
        <v>2.8661921296296296E-3</v>
      </c>
      <c r="G18" s="32">
        <v>2.8010532407407407E-3</v>
      </c>
      <c r="H18" s="32">
        <v>2.8264351851851853E-3</v>
      </c>
      <c r="I18" s="42">
        <v>1.0416666666666666E-2</v>
      </c>
      <c r="J18" s="39">
        <v>1.1577233796296297E-2</v>
      </c>
      <c r="K18" s="43"/>
    </row>
    <row r="19" spans="1:11" x14ac:dyDescent="0.25">
      <c r="A19" s="23">
        <v>17</v>
      </c>
      <c r="B19" s="23">
        <v>166</v>
      </c>
      <c r="C19" s="31" t="s">
        <v>20</v>
      </c>
      <c r="D19" s="24" t="s">
        <v>349</v>
      </c>
      <c r="E19" s="32">
        <v>2.9530208333333331E-3</v>
      </c>
      <c r="F19" s="32">
        <v>2.8702893518518517E-3</v>
      </c>
      <c r="G19" s="32">
        <v>2.8043865740740742E-3</v>
      </c>
      <c r="H19" s="32">
        <v>2.8620138888888883E-3</v>
      </c>
      <c r="I19" s="42">
        <v>6.9444444444444441E-3</v>
      </c>
      <c r="J19" s="39">
        <v>1.1605451388888887E-2</v>
      </c>
      <c r="K19" s="43"/>
    </row>
    <row r="20" spans="1:11" x14ac:dyDescent="0.25">
      <c r="A20" s="23">
        <v>18</v>
      </c>
      <c r="B20" s="23">
        <v>44</v>
      </c>
      <c r="C20" s="31" t="s">
        <v>116</v>
      </c>
      <c r="D20" s="24" t="s">
        <v>115</v>
      </c>
      <c r="E20" s="32">
        <v>2.9269907407407404E-3</v>
      </c>
      <c r="F20" s="32">
        <v>2.9362152777777776E-3</v>
      </c>
      <c r="G20" s="32">
        <v>2.897476851851852E-3</v>
      </c>
      <c r="H20" s="32">
        <v>2.8631134259259256E-3</v>
      </c>
      <c r="I20" s="41"/>
      <c r="J20" s="39">
        <v>1.1623796296296297E-2</v>
      </c>
      <c r="K20" s="43"/>
    </row>
    <row r="21" spans="1:11" x14ac:dyDescent="0.25">
      <c r="A21" s="23">
        <v>19</v>
      </c>
      <c r="B21" s="23">
        <v>23</v>
      </c>
      <c r="C21" s="31" t="s">
        <v>117</v>
      </c>
      <c r="D21" s="24" t="s">
        <v>118</v>
      </c>
      <c r="E21" s="32">
        <v>2.9562152777777777E-3</v>
      </c>
      <c r="F21" s="32">
        <v>2.91869212962963E-3</v>
      </c>
      <c r="G21" s="32">
        <v>2.9180439814814815E-3</v>
      </c>
      <c r="H21" s="32">
        <v>2.8625925925925924E-3</v>
      </c>
      <c r="I21" s="41"/>
      <c r="J21" s="39">
        <v>1.1655543981481482E-2</v>
      </c>
      <c r="K21" s="43"/>
    </row>
    <row r="22" spans="1:11" x14ac:dyDescent="0.25">
      <c r="A22" s="23">
        <v>20</v>
      </c>
      <c r="B22" s="23">
        <v>147</v>
      </c>
      <c r="C22" s="31" t="s">
        <v>30</v>
      </c>
      <c r="D22" s="24" t="s">
        <v>69</v>
      </c>
      <c r="E22" s="32">
        <v>2.9599652777777779E-3</v>
      </c>
      <c r="F22" s="32">
        <v>2.9736921296296299E-3</v>
      </c>
      <c r="G22" s="32">
        <v>2.9011458333333333E-3</v>
      </c>
      <c r="H22" s="32">
        <v>2.8840509259259258E-3</v>
      </c>
      <c r="I22" s="41"/>
      <c r="J22" s="39">
        <v>1.1718854166666667E-2</v>
      </c>
      <c r="K22" s="43"/>
    </row>
    <row r="23" spans="1:11" x14ac:dyDescent="0.25">
      <c r="A23" s="23">
        <v>21</v>
      </c>
      <c r="B23" s="23">
        <v>333</v>
      </c>
      <c r="C23" s="31" t="s">
        <v>39</v>
      </c>
      <c r="D23" s="24" t="s">
        <v>40</v>
      </c>
      <c r="E23" s="32">
        <v>2.9054745370370367E-3</v>
      </c>
      <c r="F23" s="32">
        <v>2.9345717592592596E-3</v>
      </c>
      <c r="G23" s="32">
        <v>2.9067476851851854E-3</v>
      </c>
      <c r="H23" s="32">
        <v>2.9736921296296299E-3</v>
      </c>
      <c r="I23" s="41"/>
      <c r="J23" s="39">
        <v>1.172048611111111E-2</v>
      </c>
      <c r="K23" s="43"/>
    </row>
    <row r="24" spans="1:11" x14ac:dyDescent="0.25">
      <c r="A24" s="23">
        <v>22</v>
      </c>
      <c r="B24" s="23">
        <v>51</v>
      </c>
      <c r="C24" s="31" t="s">
        <v>43</v>
      </c>
      <c r="D24" s="24" t="s">
        <v>36</v>
      </c>
      <c r="E24" s="32">
        <v>3.02712962962963E-3</v>
      </c>
      <c r="F24" s="32">
        <v>2.9667129629629627E-3</v>
      </c>
      <c r="G24" s="32">
        <v>2.9249652777777776E-3</v>
      </c>
      <c r="H24" s="32">
        <v>2.8583796296296296E-3</v>
      </c>
      <c r="I24" s="41"/>
      <c r="J24" s="39">
        <v>1.1777187500000001E-2</v>
      </c>
      <c r="K24" s="43"/>
    </row>
    <row r="25" spans="1:11" x14ac:dyDescent="0.25">
      <c r="A25" s="23">
        <v>23</v>
      </c>
      <c r="B25" s="23">
        <v>153</v>
      </c>
      <c r="C25" s="31" t="s">
        <v>262</v>
      </c>
      <c r="D25" s="24" t="s">
        <v>205</v>
      </c>
      <c r="E25" s="32">
        <v>2.9520370370370373E-3</v>
      </c>
      <c r="F25" s="32">
        <v>2.9584027777777772E-3</v>
      </c>
      <c r="G25" s="32">
        <v>2.9777893518518517E-3</v>
      </c>
      <c r="H25" s="32">
        <v>2.9285648148148144E-3</v>
      </c>
      <c r="I25" s="42">
        <v>3.472222222222222E-3</v>
      </c>
      <c r="J25" s="39">
        <v>1.1874664351851852E-2</v>
      </c>
      <c r="K25" s="43"/>
    </row>
    <row r="26" spans="1:11" x14ac:dyDescent="0.25">
      <c r="A26" s="23">
        <v>24</v>
      </c>
      <c r="B26" s="23">
        <v>121</v>
      </c>
      <c r="C26" s="31" t="s">
        <v>16</v>
      </c>
      <c r="D26" s="24" t="s">
        <v>17</v>
      </c>
      <c r="E26" s="32">
        <v>2.8704629629629631E-3</v>
      </c>
      <c r="F26" s="32">
        <v>2.9589351851851855E-3</v>
      </c>
      <c r="G26" s="32">
        <v>3.0406597222222219E-3</v>
      </c>
      <c r="H26" s="32">
        <v>2.9615046296296299E-3</v>
      </c>
      <c r="I26" s="42">
        <v>3.472222222222222E-3</v>
      </c>
      <c r="J26" s="39">
        <v>1.188943287037037E-2</v>
      </c>
      <c r="K26" s="43"/>
    </row>
    <row r="27" spans="1:11" x14ac:dyDescent="0.25">
      <c r="A27" s="23">
        <v>25</v>
      </c>
      <c r="B27" s="23">
        <v>87</v>
      </c>
      <c r="C27" s="31" t="s">
        <v>121</v>
      </c>
      <c r="D27" s="24" t="s">
        <v>122</v>
      </c>
      <c r="E27" s="32">
        <v>2.9907986111111112E-3</v>
      </c>
      <c r="F27" s="32">
        <v>2.9775925925925929E-3</v>
      </c>
      <c r="G27" s="32">
        <v>2.9661805555555557E-3</v>
      </c>
      <c r="H27" s="32">
        <v>2.9840856481481476E-3</v>
      </c>
      <c r="I27" s="41"/>
      <c r="J27" s="39">
        <v>1.1918657407407407E-2</v>
      </c>
      <c r="K27" s="43"/>
    </row>
    <row r="28" spans="1:11" x14ac:dyDescent="0.25">
      <c r="A28" s="23">
        <v>26</v>
      </c>
      <c r="B28" s="23">
        <v>161</v>
      </c>
      <c r="C28" s="31" t="s">
        <v>308</v>
      </c>
      <c r="D28" s="24" t="s">
        <v>191</v>
      </c>
      <c r="E28" s="32">
        <v>2.9078819444444443E-3</v>
      </c>
      <c r="F28" s="32">
        <v>3.050775462962963E-3</v>
      </c>
      <c r="G28" s="32">
        <v>2.9636805555555549E-3</v>
      </c>
      <c r="H28" s="32">
        <v>2.9417824074074073E-3</v>
      </c>
      <c r="I28" s="42">
        <v>3.472222222222222E-3</v>
      </c>
      <c r="J28" s="39">
        <v>1.192199074074074E-2</v>
      </c>
      <c r="K28" s="43"/>
    </row>
    <row r="29" spans="1:11" x14ac:dyDescent="0.25">
      <c r="A29" s="23">
        <v>27</v>
      </c>
      <c r="B29" s="23">
        <v>53</v>
      </c>
      <c r="C29" s="31" t="s">
        <v>76</v>
      </c>
      <c r="D29" s="24" t="s">
        <v>77</v>
      </c>
      <c r="E29" s="32">
        <v>2.9150925925925928E-3</v>
      </c>
      <c r="F29" s="32">
        <v>2.9021874999999998E-3</v>
      </c>
      <c r="G29" s="32">
        <v>2.9175925925925927E-3</v>
      </c>
      <c r="H29" s="32">
        <v>3.2703356481481485E-3</v>
      </c>
      <c r="I29" s="41"/>
      <c r="J29" s="39">
        <v>1.2005208333333335E-2</v>
      </c>
      <c r="K29" s="43"/>
    </row>
    <row r="30" spans="1:11" x14ac:dyDescent="0.25">
      <c r="A30" s="23">
        <v>28</v>
      </c>
      <c r="B30" s="23">
        <v>136</v>
      </c>
      <c r="C30" s="31" t="s">
        <v>29</v>
      </c>
      <c r="D30" s="24" t="s">
        <v>25</v>
      </c>
      <c r="E30" s="32">
        <v>2.9784490740740743E-3</v>
      </c>
      <c r="F30" s="32">
        <v>3.1964930555555553E-3</v>
      </c>
      <c r="G30" s="32">
        <v>2.8946180555555561E-3</v>
      </c>
      <c r="H30" s="32">
        <v>2.9371643518518523E-3</v>
      </c>
      <c r="I30" s="41"/>
      <c r="J30" s="39">
        <v>1.2006724537037036E-2</v>
      </c>
      <c r="K30" s="43"/>
    </row>
    <row r="31" spans="1:11" x14ac:dyDescent="0.25">
      <c r="A31" s="23">
        <v>29</v>
      </c>
      <c r="B31" s="23">
        <v>3</v>
      </c>
      <c r="C31" s="31" t="s">
        <v>78</v>
      </c>
      <c r="D31" s="24" t="s">
        <v>79</v>
      </c>
      <c r="E31" s="32">
        <v>3.083020833333333E-3</v>
      </c>
      <c r="F31" s="32">
        <v>2.9990740740740741E-3</v>
      </c>
      <c r="G31" s="32">
        <v>3.0270138888888894E-3</v>
      </c>
      <c r="H31" s="32">
        <v>2.9365624999999999E-3</v>
      </c>
      <c r="I31" s="41"/>
      <c r="J31" s="39">
        <v>1.2045671296296296E-2</v>
      </c>
      <c r="K31" s="43"/>
    </row>
    <row r="32" spans="1:11" x14ac:dyDescent="0.25">
      <c r="A32" s="23">
        <v>30</v>
      </c>
      <c r="B32" s="23">
        <v>95</v>
      </c>
      <c r="C32" s="31" t="s">
        <v>149</v>
      </c>
      <c r="D32" s="24" t="s">
        <v>150</v>
      </c>
      <c r="E32" s="32">
        <v>2.9342245370370373E-3</v>
      </c>
      <c r="F32" s="32">
        <v>2.9074537037037038E-3</v>
      </c>
      <c r="G32" s="36">
        <v>3.1134259259259257E-3</v>
      </c>
      <c r="H32" s="36">
        <v>3.1134259259259257E-3</v>
      </c>
      <c r="I32" s="41" t="s">
        <v>369</v>
      </c>
      <c r="J32" s="39">
        <v>1.2068530092592594E-2</v>
      </c>
      <c r="K32" s="43"/>
    </row>
    <row r="33" spans="1:11" x14ac:dyDescent="0.25">
      <c r="A33" s="23">
        <v>31</v>
      </c>
      <c r="B33" s="23">
        <v>156</v>
      </c>
      <c r="C33" s="31" t="s">
        <v>278</v>
      </c>
      <c r="D33" s="24" t="s">
        <v>279</v>
      </c>
      <c r="E33" s="32">
        <v>3.0926967592592599E-3</v>
      </c>
      <c r="F33" s="32">
        <v>3.012534722222222E-3</v>
      </c>
      <c r="G33" s="32">
        <v>2.9822685185185182E-3</v>
      </c>
      <c r="H33" s="32">
        <v>2.9972106481481482E-3</v>
      </c>
      <c r="I33" s="41"/>
      <c r="J33" s="39">
        <v>1.208471064814815E-2</v>
      </c>
      <c r="K33" s="43"/>
    </row>
    <row r="34" spans="1:11" x14ac:dyDescent="0.25">
      <c r="A34" s="23">
        <v>32</v>
      </c>
      <c r="B34" s="23">
        <v>135</v>
      </c>
      <c r="C34" s="31" t="s">
        <v>214</v>
      </c>
      <c r="D34" s="24" t="s">
        <v>106</v>
      </c>
      <c r="E34" s="32">
        <v>3.0503356481481488E-3</v>
      </c>
      <c r="F34" s="32">
        <v>2.9665393518518521E-3</v>
      </c>
      <c r="G34" s="32">
        <v>2.9731365740740742E-3</v>
      </c>
      <c r="H34" s="32">
        <v>3.1228935185185183E-3</v>
      </c>
      <c r="I34" s="41"/>
      <c r="J34" s="39">
        <v>1.2112905092592592E-2</v>
      </c>
      <c r="K34" s="43"/>
    </row>
    <row r="35" spans="1:11" x14ac:dyDescent="0.25">
      <c r="A35" s="23">
        <v>33</v>
      </c>
      <c r="B35" s="23">
        <v>80</v>
      </c>
      <c r="C35" s="31" t="s">
        <v>123</v>
      </c>
      <c r="D35" s="24" t="s">
        <v>122</v>
      </c>
      <c r="E35" s="32">
        <v>2.9722916666666665E-3</v>
      </c>
      <c r="F35" s="32">
        <v>3.010277777777778E-3</v>
      </c>
      <c r="G35" s="32">
        <v>3.0899189814814817E-3</v>
      </c>
      <c r="H35" s="32">
        <v>3.074456018518518E-3</v>
      </c>
      <c r="I35" s="41"/>
      <c r="J35" s="39">
        <v>1.2146944444444445E-2</v>
      </c>
      <c r="K35" s="43"/>
    </row>
    <row r="36" spans="1:11" x14ac:dyDescent="0.25">
      <c r="A36" s="23">
        <v>34</v>
      </c>
      <c r="B36" s="23">
        <v>4</v>
      </c>
      <c r="C36" s="31" t="s">
        <v>72</v>
      </c>
      <c r="D36" s="24" t="s">
        <v>45</v>
      </c>
      <c r="E36" s="32">
        <v>2.9729976851851849E-3</v>
      </c>
      <c r="F36" s="32">
        <v>2.9399999999999999E-3</v>
      </c>
      <c r="G36" s="32">
        <v>2.9604166666666668E-3</v>
      </c>
      <c r="H36" s="36">
        <v>3.3217592592592591E-3</v>
      </c>
      <c r="I36" s="41"/>
      <c r="J36" s="39">
        <v>1.2195173611111111E-2</v>
      </c>
      <c r="K36" s="43"/>
    </row>
    <row r="37" spans="1:11" x14ac:dyDescent="0.25">
      <c r="A37" s="23">
        <v>35</v>
      </c>
      <c r="B37" s="23">
        <v>125</v>
      </c>
      <c r="C37" s="31" t="s">
        <v>153</v>
      </c>
      <c r="D37" s="24" t="s">
        <v>354</v>
      </c>
      <c r="E37" s="32">
        <v>3.0599768518518519E-3</v>
      </c>
      <c r="F37" s="32">
        <v>2.9883912037037032E-3</v>
      </c>
      <c r="G37" s="36">
        <v>3.1134259259259257E-3</v>
      </c>
      <c r="H37" s="36">
        <v>3.1134259259259257E-3</v>
      </c>
      <c r="I37" s="41" t="s">
        <v>369</v>
      </c>
      <c r="J37" s="39">
        <v>1.2275219907407405E-2</v>
      </c>
      <c r="K37" s="43"/>
    </row>
    <row r="38" spans="1:11" x14ac:dyDescent="0.25">
      <c r="A38" s="23">
        <v>36</v>
      </c>
      <c r="B38" s="23">
        <v>92</v>
      </c>
      <c r="C38" s="31" t="s">
        <v>86</v>
      </c>
      <c r="D38" s="24" t="s">
        <v>77</v>
      </c>
      <c r="E38" s="32">
        <v>3.2121180555555553E-3</v>
      </c>
      <c r="F38" s="32">
        <v>3.11875E-3</v>
      </c>
      <c r="G38" s="32">
        <v>3.0013194444444449E-3</v>
      </c>
      <c r="H38" s="32">
        <v>2.9843865740740738E-3</v>
      </c>
      <c r="I38" s="41"/>
      <c r="J38" s="39">
        <v>1.2316574074074075E-2</v>
      </c>
      <c r="K38" s="43"/>
    </row>
    <row r="39" spans="1:11" x14ac:dyDescent="0.25">
      <c r="A39" s="23">
        <v>37</v>
      </c>
      <c r="B39" s="23">
        <v>194</v>
      </c>
      <c r="C39" s="31" t="s">
        <v>355</v>
      </c>
      <c r="D39" s="24" t="s">
        <v>356</v>
      </c>
      <c r="E39" s="32">
        <v>3.1499999999999996E-3</v>
      </c>
      <c r="F39" s="32">
        <v>3.0975925925925928E-3</v>
      </c>
      <c r="G39" s="32">
        <v>3.0567939814814815E-3</v>
      </c>
      <c r="H39" s="32">
        <v>3.0566782407407404E-3</v>
      </c>
      <c r="I39" s="41" t="s">
        <v>369</v>
      </c>
      <c r="J39" s="39">
        <v>1.2361064814814813E-2</v>
      </c>
      <c r="K39" s="43"/>
    </row>
    <row r="40" spans="1:11" x14ac:dyDescent="0.25">
      <c r="A40" s="23">
        <v>38</v>
      </c>
      <c r="B40" s="23">
        <v>68</v>
      </c>
      <c r="C40" s="31" t="s">
        <v>37</v>
      </c>
      <c r="D40" s="24" t="s">
        <v>91</v>
      </c>
      <c r="E40" s="32">
        <v>3.6350925925925925E-3</v>
      </c>
      <c r="F40" s="32">
        <v>3.0228124999999999E-3</v>
      </c>
      <c r="G40" s="32">
        <v>2.8920833333333333E-3</v>
      </c>
      <c r="H40" s="32">
        <v>2.8708912037037036E-3</v>
      </c>
      <c r="I40" s="41"/>
      <c r="J40" s="39">
        <v>1.2420879629629631E-2</v>
      </c>
      <c r="K40" s="43"/>
    </row>
    <row r="41" spans="1:11" x14ac:dyDescent="0.25">
      <c r="A41" s="23">
        <v>39</v>
      </c>
      <c r="B41" s="23">
        <v>105</v>
      </c>
      <c r="C41" s="31" t="s">
        <v>190</v>
      </c>
      <c r="D41" s="24" t="s">
        <v>191</v>
      </c>
      <c r="E41" s="32">
        <v>2.9543518518518521E-3</v>
      </c>
      <c r="F41" s="32">
        <v>3.446099537037037E-3</v>
      </c>
      <c r="G41" s="32">
        <v>3.0086111111111112E-3</v>
      </c>
      <c r="H41" s="32">
        <v>3.0652199074074071E-3</v>
      </c>
      <c r="I41" s="41"/>
      <c r="J41" s="39">
        <v>1.2474282407407408E-2</v>
      </c>
      <c r="K41" s="43"/>
    </row>
    <row r="42" spans="1:11" x14ac:dyDescent="0.25">
      <c r="A42" s="23">
        <v>40</v>
      </c>
      <c r="B42" s="23">
        <v>12</v>
      </c>
      <c r="C42" s="31" t="s">
        <v>88</v>
      </c>
      <c r="D42" s="24" t="s">
        <v>89</v>
      </c>
      <c r="E42" s="32">
        <v>3.1662384259259252E-3</v>
      </c>
      <c r="F42" s="32">
        <v>3.1132175925925928E-3</v>
      </c>
      <c r="G42" s="32">
        <v>3.0723379629629625E-3</v>
      </c>
      <c r="H42" s="32">
        <v>3.1545370370370369E-3</v>
      </c>
      <c r="I42" s="41"/>
      <c r="J42" s="39">
        <v>1.2506331018518517E-2</v>
      </c>
      <c r="K42" s="43"/>
    </row>
    <row r="43" spans="1:11" x14ac:dyDescent="0.25">
      <c r="A43" s="23">
        <v>41</v>
      </c>
      <c r="B43" s="23">
        <v>25</v>
      </c>
      <c r="C43" s="24" t="s">
        <v>213</v>
      </c>
      <c r="D43" s="24" t="s">
        <v>89</v>
      </c>
      <c r="E43" s="32">
        <v>3.2404050925925929E-3</v>
      </c>
      <c r="F43" s="32">
        <v>2.9839236111111112E-3</v>
      </c>
      <c r="G43" s="32">
        <v>3.0738310185185187E-3</v>
      </c>
      <c r="H43" s="36">
        <v>3.3217592592592591E-3</v>
      </c>
      <c r="I43" s="41"/>
      <c r="J43" s="39">
        <v>1.261991898148148E-2</v>
      </c>
      <c r="K43" s="43"/>
    </row>
    <row r="44" spans="1:11" x14ac:dyDescent="0.25">
      <c r="A44" s="23">
        <v>42</v>
      </c>
      <c r="B44" s="23">
        <v>38</v>
      </c>
      <c r="C44" s="24" t="s">
        <v>243</v>
      </c>
      <c r="D44" s="24" t="s">
        <v>350</v>
      </c>
      <c r="E44" s="32">
        <v>3.3746875000000005E-3</v>
      </c>
      <c r="F44" s="32">
        <v>3.1243055555555555E-3</v>
      </c>
      <c r="G44" s="32">
        <v>3.0445254629629629E-3</v>
      </c>
      <c r="H44" s="32">
        <v>3.0644907407407409E-3</v>
      </c>
      <c r="I44" s="42">
        <v>3.472222222222222E-3</v>
      </c>
      <c r="J44" s="39">
        <v>1.2665879629629629E-2</v>
      </c>
      <c r="K44" s="43"/>
    </row>
    <row r="45" spans="1:11" x14ac:dyDescent="0.25">
      <c r="A45" s="23">
        <v>43</v>
      </c>
      <c r="B45" s="23">
        <v>37</v>
      </c>
      <c r="C45" s="24" t="s">
        <v>125</v>
      </c>
      <c r="D45" s="24" t="s">
        <v>126</v>
      </c>
      <c r="E45" s="32">
        <v>3.1849305555555554E-3</v>
      </c>
      <c r="F45" s="32">
        <v>3.2978125E-3</v>
      </c>
      <c r="G45" s="32">
        <v>3.1071296296296298E-3</v>
      </c>
      <c r="H45" s="32">
        <v>3.1098611111111114E-3</v>
      </c>
      <c r="I45" s="41"/>
      <c r="J45" s="39">
        <v>1.2699733796296298E-2</v>
      </c>
      <c r="K45" s="43"/>
    </row>
    <row r="46" spans="1:11" x14ac:dyDescent="0.25">
      <c r="A46" s="23">
        <v>44</v>
      </c>
      <c r="B46" s="23">
        <v>181</v>
      </c>
      <c r="C46" s="24" t="s">
        <v>351</v>
      </c>
      <c r="D46" s="24" t="s">
        <v>111</v>
      </c>
      <c r="E46" s="32">
        <v>3.2651967592592589E-3</v>
      </c>
      <c r="F46" s="32">
        <v>3.1722222222222221E-3</v>
      </c>
      <c r="G46" s="32">
        <v>3.2243518518518519E-3</v>
      </c>
      <c r="H46" s="32">
        <v>3.1310185185185187E-3</v>
      </c>
      <c r="I46" s="41"/>
      <c r="J46" s="39">
        <v>1.279278935185185E-2</v>
      </c>
      <c r="K46" s="43"/>
    </row>
    <row r="47" spans="1:11" x14ac:dyDescent="0.25">
      <c r="A47" s="23">
        <v>45</v>
      </c>
      <c r="B47" s="23">
        <v>169</v>
      </c>
      <c r="C47" s="24" t="s">
        <v>314</v>
      </c>
      <c r="D47" s="24" t="s">
        <v>279</v>
      </c>
      <c r="E47" s="32">
        <v>3.3024652777777774E-3</v>
      </c>
      <c r="F47" s="32">
        <v>3.1864930555555553E-3</v>
      </c>
      <c r="G47" s="32">
        <v>3.1473726851851853E-3</v>
      </c>
      <c r="H47" s="32">
        <v>3.164837962962963E-3</v>
      </c>
      <c r="I47" s="41"/>
      <c r="J47" s="39">
        <v>1.2801168981481483E-2</v>
      </c>
      <c r="K47" s="43"/>
    </row>
    <row r="48" spans="1:11" x14ac:dyDescent="0.25">
      <c r="A48" s="23">
        <v>46</v>
      </c>
      <c r="B48" s="23">
        <v>189</v>
      </c>
      <c r="C48" s="24" t="s">
        <v>315</v>
      </c>
      <c r="D48" s="24" t="s">
        <v>279</v>
      </c>
      <c r="E48" s="32">
        <v>3.2726157407407409E-3</v>
      </c>
      <c r="F48" s="32">
        <v>3.3004166666666668E-3</v>
      </c>
      <c r="G48" s="32">
        <v>3.1625462962962965E-3</v>
      </c>
      <c r="H48" s="32">
        <v>3.1174421296296297E-3</v>
      </c>
      <c r="I48" s="41"/>
      <c r="J48" s="39">
        <v>1.2853020833333333E-2</v>
      </c>
      <c r="K48" s="43"/>
    </row>
    <row r="49" spans="1:11" x14ac:dyDescent="0.25">
      <c r="A49" s="23">
        <v>47</v>
      </c>
      <c r="B49" s="23">
        <v>17</v>
      </c>
      <c r="C49" s="24" t="s">
        <v>22</v>
      </c>
      <c r="D49" s="24" t="s">
        <v>23</v>
      </c>
      <c r="E49" s="32">
        <v>3.0015625000000003E-3</v>
      </c>
      <c r="F49" s="32">
        <v>3.1406597222222222E-3</v>
      </c>
      <c r="G49" s="32">
        <v>3.8123148148148153E-3</v>
      </c>
      <c r="H49" s="32">
        <v>2.8988773148148146E-3</v>
      </c>
      <c r="I49" s="42">
        <v>6.9444444444444441E-3</v>
      </c>
      <c r="J49" s="39">
        <v>1.2969155092592591E-2</v>
      </c>
      <c r="K49" s="43"/>
    </row>
    <row r="50" spans="1:11" x14ac:dyDescent="0.25">
      <c r="A50" s="23">
        <v>48</v>
      </c>
      <c r="B50" s="23">
        <v>104</v>
      </c>
      <c r="C50" s="24" t="s">
        <v>287</v>
      </c>
      <c r="D50" s="24" t="s">
        <v>288</v>
      </c>
      <c r="E50" s="32">
        <v>3.3564120370370367E-3</v>
      </c>
      <c r="F50" s="32">
        <v>3.3640393518518511E-3</v>
      </c>
      <c r="G50" s="32">
        <v>3.3325462962962966E-3</v>
      </c>
      <c r="H50" s="32">
        <v>2.9257175925925926E-3</v>
      </c>
      <c r="I50" s="41"/>
      <c r="J50" s="39">
        <v>1.297871527777778E-2</v>
      </c>
      <c r="K50" s="43"/>
    </row>
    <row r="51" spans="1:11" x14ac:dyDescent="0.25">
      <c r="A51" s="23">
        <v>49</v>
      </c>
      <c r="B51" s="23">
        <v>26</v>
      </c>
      <c r="C51" s="24" t="s">
        <v>60</v>
      </c>
      <c r="D51" s="24" t="s">
        <v>61</v>
      </c>
      <c r="E51" s="32">
        <v>3.2423032407407405E-3</v>
      </c>
      <c r="F51" s="32">
        <v>3.2826041666666667E-3</v>
      </c>
      <c r="G51" s="32">
        <v>3.2509606481481487E-3</v>
      </c>
      <c r="H51" s="32">
        <v>3.2318171296296296E-3</v>
      </c>
      <c r="I51" s="41"/>
      <c r="J51" s="39">
        <v>1.3007685185185185E-2</v>
      </c>
      <c r="K51" s="43"/>
    </row>
    <row r="52" spans="1:11" x14ac:dyDescent="0.25">
      <c r="A52" s="23">
        <v>50</v>
      </c>
      <c r="B52" s="23">
        <v>96</v>
      </c>
      <c r="C52" s="24" t="s">
        <v>134</v>
      </c>
      <c r="D52" s="24" t="s">
        <v>118</v>
      </c>
      <c r="E52" s="32">
        <v>2.9788773148148148E-3</v>
      </c>
      <c r="F52" s="32">
        <v>3.0092592592592588E-3</v>
      </c>
      <c r="G52" s="36">
        <v>3.483796296296296E-3</v>
      </c>
      <c r="H52" s="36">
        <v>3.4953703703703705E-3</v>
      </c>
      <c r="I52" s="42">
        <v>3.472222222222222E-3</v>
      </c>
      <c r="J52" s="39">
        <v>1.3025173611111112E-2</v>
      </c>
      <c r="K52" s="43"/>
    </row>
    <row r="53" spans="1:11" x14ac:dyDescent="0.25">
      <c r="A53" s="23">
        <v>51</v>
      </c>
      <c r="B53" s="23">
        <v>176</v>
      </c>
      <c r="C53" s="24" t="s">
        <v>338</v>
      </c>
      <c r="D53" s="24" t="s">
        <v>339</v>
      </c>
      <c r="E53" s="32">
        <v>3.4604745370370366E-3</v>
      </c>
      <c r="F53" s="32">
        <v>3.2256481481481481E-3</v>
      </c>
      <c r="G53" s="32">
        <v>3.1519675925925921E-3</v>
      </c>
      <c r="H53" s="32">
        <v>3.1738773148148147E-3</v>
      </c>
      <c r="I53" s="42">
        <v>3.472222222222222E-3</v>
      </c>
      <c r="J53" s="39">
        <v>1.3069837962962965E-2</v>
      </c>
      <c r="K53" s="43"/>
    </row>
    <row r="54" spans="1:11" x14ac:dyDescent="0.25">
      <c r="A54" s="23">
        <v>52</v>
      </c>
      <c r="B54" s="23">
        <v>72</v>
      </c>
      <c r="C54" s="24" t="s">
        <v>13</v>
      </c>
      <c r="D54" s="24" t="s">
        <v>14</v>
      </c>
      <c r="E54" s="32">
        <v>2.5261342592592597E-3</v>
      </c>
      <c r="F54" s="32">
        <v>5.2170370370370374E-3</v>
      </c>
      <c r="G54" s="32">
        <v>2.7018518518518515E-3</v>
      </c>
      <c r="H54" s="32">
        <v>2.6492824074074075E-3</v>
      </c>
      <c r="I54" s="41"/>
      <c r="J54" s="39">
        <v>1.3094305555555553E-2</v>
      </c>
      <c r="K54" s="43"/>
    </row>
    <row r="55" spans="1:11" x14ac:dyDescent="0.25">
      <c r="A55" s="23">
        <v>53</v>
      </c>
      <c r="B55" s="23">
        <v>178</v>
      </c>
      <c r="C55" s="24" t="s">
        <v>289</v>
      </c>
      <c r="D55" s="24" t="s">
        <v>288</v>
      </c>
      <c r="E55" s="32">
        <v>3.6598726851851848E-3</v>
      </c>
      <c r="F55" s="32">
        <v>3.4687037037037034E-3</v>
      </c>
      <c r="G55" s="32">
        <v>3.4345254629629634E-3</v>
      </c>
      <c r="H55" s="32">
        <v>3.4424652777777782E-3</v>
      </c>
      <c r="I55" s="41"/>
      <c r="J55" s="39">
        <v>1.400556712962963E-2</v>
      </c>
      <c r="K55" s="43"/>
    </row>
    <row r="56" spans="1:11" x14ac:dyDescent="0.25">
      <c r="A56" s="23">
        <v>54</v>
      </c>
      <c r="B56" s="23">
        <v>140</v>
      </c>
      <c r="C56" s="24" t="s">
        <v>340</v>
      </c>
      <c r="D56" s="24" t="s">
        <v>341</v>
      </c>
      <c r="E56" s="32">
        <v>3.1059953703703705E-3</v>
      </c>
      <c r="F56" s="32">
        <v>4.9041319444444445E-3</v>
      </c>
      <c r="G56" s="32">
        <v>3.2743981481481478E-3</v>
      </c>
      <c r="H56" s="32">
        <v>3.1288310185185186E-3</v>
      </c>
      <c r="I56" s="41"/>
      <c r="J56" s="39">
        <v>1.4413356481481482E-2</v>
      </c>
      <c r="K56" s="43"/>
    </row>
    <row r="57" spans="1:11" x14ac:dyDescent="0.25">
      <c r="A57" s="23">
        <v>55</v>
      </c>
      <c r="B57" s="23">
        <v>21</v>
      </c>
      <c r="C57" s="24" t="s">
        <v>260</v>
      </c>
      <c r="D57" s="24" t="s">
        <v>50</v>
      </c>
      <c r="E57" s="32">
        <v>6.4608912037037039E-3</v>
      </c>
      <c r="F57" s="32">
        <v>2.9649652777777777E-3</v>
      </c>
      <c r="G57" s="32">
        <v>2.921053240740741E-3</v>
      </c>
      <c r="H57" s="32">
        <v>2.8433101851851853E-3</v>
      </c>
      <c r="I57" s="41"/>
      <c r="J57" s="39">
        <v>1.5190219907407406E-2</v>
      </c>
      <c r="K57" s="43"/>
    </row>
    <row r="58" spans="1:11" x14ac:dyDescent="0.25">
      <c r="A58" s="23">
        <v>56</v>
      </c>
      <c r="B58" s="23">
        <v>30</v>
      </c>
      <c r="C58" s="24" t="s">
        <v>70</v>
      </c>
      <c r="D58" s="24" t="s">
        <v>71</v>
      </c>
      <c r="E58" s="32">
        <v>2.8659953703703707E-3</v>
      </c>
      <c r="F58" s="32">
        <v>6.85400462962963E-3</v>
      </c>
      <c r="G58" s="32">
        <v>2.8189120370370369E-3</v>
      </c>
      <c r="H58" s="32">
        <v>2.7318402777777779E-3</v>
      </c>
      <c r="I58" s="41"/>
      <c r="J58" s="39">
        <v>1.5270752314814817E-2</v>
      </c>
      <c r="K58" s="43"/>
    </row>
    <row r="59" spans="1:11" x14ac:dyDescent="0.25">
      <c r="A59" s="23">
        <v>57</v>
      </c>
      <c r="B59" s="23">
        <v>103</v>
      </c>
      <c r="C59" s="24" t="s">
        <v>202</v>
      </c>
      <c r="D59" s="24" t="s">
        <v>203</v>
      </c>
      <c r="E59" s="32">
        <v>5.5854513888888881E-3</v>
      </c>
      <c r="F59" s="32">
        <v>3.3643171296296299E-3</v>
      </c>
      <c r="G59" s="32">
        <v>3.2127777777777779E-3</v>
      </c>
      <c r="H59" s="32">
        <v>3.1118634259259259E-3</v>
      </c>
      <c r="I59" s="41"/>
      <c r="J59" s="39">
        <v>1.5274409722222222E-2</v>
      </c>
      <c r="K59" s="43"/>
    </row>
    <row r="60" spans="1:11" x14ac:dyDescent="0.25">
      <c r="A60" s="23">
        <v>58</v>
      </c>
      <c r="B60" s="23">
        <v>165</v>
      </c>
      <c r="C60" s="24" t="s">
        <v>257</v>
      </c>
      <c r="D60" s="24" t="s">
        <v>52</v>
      </c>
      <c r="E60" s="32">
        <v>3.1889236111111111E-3</v>
      </c>
      <c r="F60" s="32">
        <v>6.3768750000000006E-3</v>
      </c>
      <c r="G60" s="32">
        <v>2.9722916666666665E-3</v>
      </c>
      <c r="H60" s="32">
        <v>2.9155092592592596E-3</v>
      </c>
      <c r="I60" s="41"/>
      <c r="J60" s="39">
        <v>1.5453599537037037E-2</v>
      </c>
      <c r="K60" s="43"/>
    </row>
    <row r="61" spans="1:11" x14ac:dyDescent="0.25">
      <c r="A61" s="23">
        <v>59</v>
      </c>
      <c r="B61" s="23">
        <v>175</v>
      </c>
      <c r="C61" s="24" t="s">
        <v>342</v>
      </c>
      <c r="D61" s="24" t="s">
        <v>343</v>
      </c>
      <c r="E61" s="32">
        <v>3.2254745370370371E-3</v>
      </c>
      <c r="F61" s="32">
        <v>3.1802546296296297E-3</v>
      </c>
      <c r="G61" s="32">
        <v>4.6788310185185179E-3</v>
      </c>
      <c r="H61" s="36">
        <v>4.5370370370370365E-3</v>
      </c>
      <c r="I61" s="41"/>
      <c r="J61" s="39">
        <v>1.5621597222222222E-2</v>
      </c>
      <c r="K61" s="43"/>
    </row>
    <row r="62" spans="1:11" x14ac:dyDescent="0.25">
      <c r="A62" s="23">
        <v>60</v>
      </c>
      <c r="B62" s="23">
        <v>187</v>
      </c>
      <c r="C62" s="24" t="s">
        <v>344</v>
      </c>
      <c r="D62" s="24" t="s">
        <v>323</v>
      </c>
      <c r="E62" s="36">
        <v>6.9212962962962969E-3</v>
      </c>
      <c r="F62" s="32">
        <v>3.0153356481481476E-3</v>
      </c>
      <c r="G62" s="32">
        <v>3.160208333333333E-3</v>
      </c>
      <c r="H62" s="32">
        <v>3.0466435185185184E-3</v>
      </c>
      <c r="I62" s="41"/>
      <c r="J62" s="39">
        <v>1.6143483796296296E-2</v>
      </c>
      <c r="K62" s="43"/>
    </row>
    <row r="63" spans="1:11" x14ac:dyDescent="0.25">
      <c r="A63" s="23">
        <v>61</v>
      </c>
      <c r="B63" s="23">
        <v>172</v>
      </c>
      <c r="C63" s="24" t="s">
        <v>345</v>
      </c>
      <c r="D63" s="24" t="s">
        <v>346</v>
      </c>
      <c r="E63" s="32">
        <v>3.26212962962963E-3</v>
      </c>
      <c r="F63" s="32">
        <v>3.6121875000000004E-3</v>
      </c>
      <c r="G63" s="36">
        <v>4.7337962962962958E-3</v>
      </c>
      <c r="H63" s="36">
        <v>4.5370370370370365E-3</v>
      </c>
      <c r="I63" s="41"/>
      <c r="J63" s="39">
        <v>1.6145150462962964E-2</v>
      </c>
      <c r="K63" s="43"/>
    </row>
    <row r="64" spans="1:11" x14ac:dyDescent="0.25">
      <c r="A64" s="23">
        <v>62</v>
      </c>
      <c r="B64" s="23">
        <v>79</v>
      </c>
      <c r="C64" s="24" t="s">
        <v>112</v>
      </c>
      <c r="D64" s="24" t="s">
        <v>69</v>
      </c>
      <c r="E64" s="32">
        <v>3.1327546296296299E-3</v>
      </c>
      <c r="F64" s="32">
        <v>3.0096180555555553E-3</v>
      </c>
      <c r="G64" s="32">
        <v>6.9669444444444449E-3</v>
      </c>
      <c r="H64" s="32">
        <v>3.0819328703703703E-3</v>
      </c>
      <c r="I64" s="41"/>
      <c r="J64" s="39">
        <v>1.6191250000000001E-2</v>
      </c>
      <c r="K64" s="43"/>
    </row>
    <row r="65" spans="1:11" x14ac:dyDescent="0.25">
      <c r="A65" s="23">
        <v>63</v>
      </c>
      <c r="B65" s="23">
        <v>152</v>
      </c>
      <c r="C65" s="24" t="s">
        <v>277</v>
      </c>
      <c r="D65" s="24" t="s">
        <v>81</v>
      </c>
      <c r="E65" s="32">
        <v>3.0379398148148149E-3</v>
      </c>
      <c r="F65" s="32">
        <v>7.946446759259259E-3</v>
      </c>
      <c r="G65" s="32">
        <v>2.9304050925925921E-3</v>
      </c>
      <c r="H65" s="32">
        <v>2.8863773148148151E-3</v>
      </c>
      <c r="I65" s="41"/>
      <c r="J65" s="39">
        <v>1.6801168981481481E-2</v>
      </c>
      <c r="K65" s="43"/>
    </row>
    <row r="66" spans="1:11" x14ac:dyDescent="0.25">
      <c r="A66" s="23">
        <v>64</v>
      </c>
      <c r="B66" s="23">
        <v>69</v>
      </c>
      <c r="C66" s="24" t="s">
        <v>62</v>
      </c>
      <c r="D66" s="24" t="s">
        <v>63</v>
      </c>
      <c r="E66" s="32">
        <v>6.8680671296296293E-3</v>
      </c>
      <c r="F66" s="32">
        <v>3.0999884259259257E-3</v>
      </c>
      <c r="G66" s="32">
        <v>2.9946990740740737E-3</v>
      </c>
      <c r="H66" s="32">
        <v>4.4898263888888887E-3</v>
      </c>
      <c r="I66" s="41"/>
      <c r="J66" s="39">
        <v>1.7452581018518518E-2</v>
      </c>
      <c r="K66" s="43"/>
    </row>
    <row r="67" spans="1:11" x14ac:dyDescent="0.25">
      <c r="A67" s="23">
        <v>65</v>
      </c>
      <c r="B67" s="23">
        <v>167</v>
      </c>
      <c r="C67" s="24" t="s">
        <v>347</v>
      </c>
      <c r="D67" s="24" t="s">
        <v>348</v>
      </c>
      <c r="E67" s="36">
        <v>6.9212962962962969E-3</v>
      </c>
      <c r="F67" s="32">
        <v>3.1406134259259265E-3</v>
      </c>
      <c r="G67" s="36">
        <v>4.7337962962962958E-3</v>
      </c>
      <c r="H67" s="36">
        <v>4.5370370370370365E-3</v>
      </c>
      <c r="I67" s="41"/>
      <c r="J67" s="39">
        <v>1.9332743055555556E-2</v>
      </c>
      <c r="K67" s="43"/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sqref="A1:Q1"/>
    </sheetView>
  </sheetViews>
  <sheetFormatPr defaultColWidth="8.85546875" defaultRowHeight="15" x14ac:dyDescent="0.25"/>
  <cols>
    <col min="1" max="2" width="8.5703125" style="23" customWidth="1"/>
    <col min="3" max="3" width="25.7109375" style="24" customWidth="1"/>
    <col min="4" max="4" width="6.5703125" style="24" hidden="1" customWidth="1"/>
    <col min="5" max="5" width="11.42578125" style="24" hidden="1" customWidth="1"/>
    <col min="6" max="6" width="25.7109375" style="24" customWidth="1"/>
    <col min="7" max="11" width="10" style="23" customWidth="1"/>
    <col min="12" max="14" width="10" style="23" hidden="1" customWidth="1"/>
    <col min="15" max="15" width="8.5703125" style="41" customWidth="1"/>
    <col min="16" max="16" width="10" style="22" customWidth="1"/>
    <col min="17" max="17" width="8.5703125" style="43" customWidth="1"/>
    <col min="18" max="16384" width="8.85546875" style="24"/>
  </cols>
  <sheetData>
    <row r="1" spans="1:17" ht="15.75" x14ac:dyDescent="0.25">
      <c r="A1" s="85" t="s">
        <v>466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26" customForma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8"/>
      <c r="M2" s="88"/>
      <c r="N2" s="88"/>
      <c r="O2" s="88"/>
      <c r="P2" s="88"/>
      <c r="Q2" s="88"/>
    </row>
    <row r="3" spans="1:17" s="26" customFormat="1" x14ac:dyDescent="0.25">
      <c r="A3" s="22" t="s">
        <v>1</v>
      </c>
      <c r="B3" s="22" t="s">
        <v>2</v>
      </c>
      <c r="C3" s="26" t="s">
        <v>3</v>
      </c>
      <c r="D3" s="26" t="s">
        <v>370</v>
      </c>
      <c r="E3" s="26" t="s">
        <v>371</v>
      </c>
      <c r="F3" s="26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372</v>
      </c>
      <c r="L3" s="22" t="s">
        <v>373</v>
      </c>
      <c r="M3" s="22" t="s">
        <v>374</v>
      </c>
      <c r="N3" s="22" t="s">
        <v>375</v>
      </c>
      <c r="O3" s="22" t="s">
        <v>9</v>
      </c>
      <c r="P3" s="22" t="s">
        <v>10</v>
      </c>
      <c r="Q3" s="22" t="s">
        <v>161</v>
      </c>
    </row>
    <row r="4" spans="1:17" x14ac:dyDescent="0.25">
      <c r="A4" s="23">
        <v>1</v>
      </c>
      <c r="B4" s="23">
        <v>34</v>
      </c>
      <c r="C4" s="24" t="s">
        <v>11</v>
      </c>
      <c r="D4" s="24">
        <v>861</v>
      </c>
      <c r="E4" s="24" t="s">
        <v>376</v>
      </c>
      <c r="F4" s="24" t="s">
        <v>12</v>
      </c>
      <c r="G4" s="32">
        <v>2.448287037037037E-3</v>
      </c>
      <c r="H4" s="32">
        <v>2.4374074074074072E-3</v>
      </c>
      <c r="I4" s="32">
        <v>2.460439814814815E-3</v>
      </c>
      <c r="J4" s="32">
        <v>2.4501967592592592E-3</v>
      </c>
      <c r="K4" s="32">
        <v>2.3941898148148147E-3</v>
      </c>
      <c r="P4" s="39">
        <v>1.2190520833333334E-2</v>
      </c>
      <c r="Q4" s="43">
        <v>25</v>
      </c>
    </row>
    <row r="5" spans="1:17" x14ac:dyDescent="0.25">
      <c r="A5" s="23">
        <v>2</v>
      </c>
      <c r="B5" s="23">
        <v>72</v>
      </c>
      <c r="C5" s="24" t="s">
        <v>13</v>
      </c>
      <c r="D5" s="24">
        <v>31</v>
      </c>
      <c r="E5" s="24" t="s">
        <v>376</v>
      </c>
      <c r="F5" s="24" t="s">
        <v>14</v>
      </c>
      <c r="G5" s="32">
        <v>2.3961574074074076E-3</v>
      </c>
      <c r="H5" s="32">
        <v>2.4058333333333332E-3</v>
      </c>
      <c r="I5" s="32">
        <v>2.5538078703703703E-3</v>
      </c>
      <c r="J5" s="32">
        <v>2.4870486111111113E-3</v>
      </c>
      <c r="K5" s="32">
        <v>2.391851851851852E-3</v>
      </c>
      <c r="O5" s="42">
        <v>3.472222222222222E-3</v>
      </c>
      <c r="P5" s="39">
        <v>1.2292569444444445E-2</v>
      </c>
      <c r="Q5" s="43">
        <v>18</v>
      </c>
    </row>
    <row r="6" spans="1:17" x14ac:dyDescent="0.25">
      <c r="A6" s="23">
        <v>3</v>
      </c>
      <c r="B6" s="23">
        <v>115</v>
      </c>
      <c r="C6" s="24" t="s">
        <v>336</v>
      </c>
      <c r="D6" s="24">
        <v>61</v>
      </c>
      <c r="E6" s="24" t="s">
        <v>376</v>
      </c>
      <c r="F6" s="24" t="s">
        <v>25</v>
      </c>
      <c r="G6" s="32">
        <v>2.5043287037037035E-3</v>
      </c>
      <c r="H6" s="32">
        <v>2.4047337962962963E-3</v>
      </c>
      <c r="I6" s="32">
        <v>2.5386805555555557E-3</v>
      </c>
      <c r="J6" s="32">
        <v>2.438287037037037E-3</v>
      </c>
      <c r="K6" s="36">
        <v>2.9282407407407412E-3</v>
      </c>
      <c r="P6" s="39">
        <v>1.2814270833333334E-2</v>
      </c>
      <c r="Q6" s="43">
        <v>15</v>
      </c>
    </row>
    <row r="7" spans="1:17" x14ac:dyDescent="0.25">
      <c r="A7" s="23">
        <v>4</v>
      </c>
      <c r="B7" s="23">
        <v>159</v>
      </c>
      <c r="C7" s="24" t="s">
        <v>377</v>
      </c>
      <c r="D7" s="24">
        <v>61</v>
      </c>
      <c r="E7" s="24" t="s">
        <v>376</v>
      </c>
      <c r="F7" s="24" t="s">
        <v>25</v>
      </c>
      <c r="G7" s="32">
        <v>2.5472453703703703E-3</v>
      </c>
      <c r="H7" s="32">
        <v>2.4134375000000002E-3</v>
      </c>
      <c r="I7" s="32">
        <v>2.4573842592592594E-3</v>
      </c>
      <c r="J7" s="32">
        <v>2.4856134259259258E-3</v>
      </c>
      <c r="K7" s="36">
        <v>2.9282407407407412E-3</v>
      </c>
      <c r="P7" s="39">
        <v>1.2831921296296296E-2</v>
      </c>
      <c r="Q7" s="43">
        <v>12</v>
      </c>
    </row>
    <row r="8" spans="1:17" x14ac:dyDescent="0.25">
      <c r="A8" s="23">
        <v>5</v>
      </c>
      <c r="B8" s="23">
        <v>8</v>
      </c>
      <c r="C8" s="24" t="s">
        <v>378</v>
      </c>
      <c r="E8" s="24" t="s">
        <v>376</v>
      </c>
      <c r="F8" s="24" t="s">
        <v>295</v>
      </c>
      <c r="G8" s="32">
        <v>2.9600115740740745E-3</v>
      </c>
      <c r="H8" s="32">
        <v>2.8681944444444445E-3</v>
      </c>
      <c r="I8" s="32">
        <v>3.4468055555555554E-3</v>
      </c>
      <c r="J8" s="32">
        <v>2.9934606481481483E-3</v>
      </c>
      <c r="K8" s="32">
        <v>2.872465277777778E-3</v>
      </c>
      <c r="P8" s="39">
        <v>1.51409375E-2</v>
      </c>
      <c r="Q8" s="43">
        <v>10</v>
      </c>
    </row>
    <row r="9" spans="1:17" x14ac:dyDescent="0.25">
      <c r="A9" s="23">
        <v>6</v>
      </c>
      <c r="B9" s="23">
        <v>136</v>
      </c>
      <c r="C9" s="24" t="s">
        <v>29</v>
      </c>
      <c r="D9" s="24">
        <v>736</v>
      </c>
      <c r="E9" s="24" t="s">
        <v>376</v>
      </c>
      <c r="F9" s="24" t="s">
        <v>25</v>
      </c>
      <c r="G9" s="32">
        <v>4.595636574074074E-3</v>
      </c>
      <c r="H9" s="32">
        <v>2.6841550925925926E-3</v>
      </c>
      <c r="I9" s="32">
        <v>2.8172222222222223E-3</v>
      </c>
      <c r="J9" s="32">
        <v>2.8362037037037036E-3</v>
      </c>
      <c r="K9" s="32">
        <v>2.6382754629629625E-3</v>
      </c>
      <c r="P9" s="39">
        <v>1.5571493055555557E-2</v>
      </c>
      <c r="Q9" s="43">
        <v>8</v>
      </c>
    </row>
    <row r="10" spans="1:17" s="26" customFormat="1" x14ac:dyDescent="0.25">
      <c r="A10" s="86" t="s">
        <v>32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8"/>
      <c r="M10" s="88"/>
      <c r="N10" s="88"/>
      <c r="O10" s="88"/>
      <c r="P10" s="88"/>
      <c r="Q10" s="88"/>
    </row>
    <row r="11" spans="1:17" s="26" customFormat="1" x14ac:dyDescent="0.25">
      <c r="A11" s="22" t="s">
        <v>1</v>
      </c>
      <c r="B11" s="22" t="s">
        <v>2</v>
      </c>
      <c r="C11" s="26" t="s">
        <v>3</v>
      </c>
      <c r="D11" s="26" t="s">
        <v>370</v>
      </c>
      <c r="E11" s="26" t="s">
        <v>371</v>
      </c>
      <c r="F11" s="26" t="s">
        <v>4</v>
      </c>
      <c r="G11" s="22" t="s">
        <v>5</v>
      </c>
      <c r="H11" s="22" t="s">
        <v>6</v>
      </c>
      <c r="I11" s="22" t="s">
        <v>7</v>
      </c>
      <c r="J11" s="22" t="s">
        <v>8</v>
      </c>
      <c r="K11" s="22" t="s">
        <v>372</v>
      </c>
      <c r="L11" s="22" t="s">
        <v>373</v>
      </c>
      <c r="M11" s="22" t="s">
        <v>374</v>
      </c>
      <c r="N11" s="22" t="s">
        <v>375</v>
      </c>
      <c r="O11" s="22" t="s">
        <v>9</v>
      </c>
      <c r="P11" s="22" t="s">
        <v>10</v>
      </c>
      <c r="Q11" s="22" t="s">
        <v>161</v>
      </c>
    </row>
    <row r="12" spans="1:17" x14ac:dyDescent="0.25">
      <c r="A12" s="23">
        <v>1</v>
      </c>
      <c r="B12" s="23">
        <v>50</v>
      </c>
      <c r="C12" s="24" t="s">
        <v>35</v>
      </c>
      <c r="D12" s="24">
        <v>173</v>
      </c>
      <c r="E12" s="24" t="s">
        <v>376</v>
      </c>
      <c r="F12" s="24" t="s">
        <v>36</v>
      </c>
      <c r="G12" s="32">
        <v>2.5534143518518519E-3</v>
      </c>
      <c r="H12" s="32">
        <v>2.4751388888888891E-3</v>
      </c>
      <c r="I12" s="32">
        <v>2.539375E-3</v>
      </c>
      <c r="J12" s="32">
        <v>2.5108680555555557E-3</v>
      </c>
      <c r="K12" s="32">
        <v>2.4267245370370367E-3</v>
      </c>
      <c r="P12" s="39">
        <v>1.2505520833333334E-2</v>
      </c>
      <c r="Q12" s="43">
        <v>25</v>
      </c>
    </row>
    <row r="13" spans="1:17" x14ac:dyDescent="0.25">
      <c r="A13" s="23">
        <v>2</v>
      </c>
      <c r="B13" s="23">
        <v>21</v>
      </c>
      <c r="C13" s="24" t="s">
        <v>49</v>
      </c>
      <c r="D13" s="24">
        <v>921</v>
      </c>
      <c r="E13" s="24" t="s">
        <v>376</v>
      </c>
      <c r="F13" s="24" t="s">
        <v>50</v>
      </c>
      <c r="G13" s="32">
        <v>2.4912037037037038E-3</v>
      </c>
      <c r="H13" s="32">
        <v>2.5275694444444443E-3</v>
      </c>
      <c r="I13" s="32">
        <v>2.5407175925925927E-3</v>
      </c>
      <c r="J13" s="32">
        <v>2.5609722222222223E-3</v>
      </c>
      <c r="K13" s="32">
        <v>2.4999189814814819E-3</v>
      </c>
      <c r="P13" s="39">
        <v>1.2620381944444444E-2</v>
      </c>
      <c r="Q13" s="43">
        <v>18</v>
      </c>
    </row>
    <row r="14" spans="1:17" x14ac:dyDescent="0.25">
      <c r="A14" s="23">
        <v>3</v>
      </c>
      <c r="B14" s="23">
        <v>28</v>
      </c>
      <c r="C14" s="24" t="s">
        <v>33</v>
      </c>
      <c r="D14" s="24">
        <v>126</v>
      </c>
      <c r="E14" s="24" t="s">
        <v>376</v>
      </c>
      <c r="F14" s="24" t="s">
        <v>34</v>
      </c>
      <c r="G14" s="32">
        <v>2.4561111111111112E-3</v>
      </c>
      <c r="H14" s="32">
        <v>2.5413773148148149E-3</v>
      </c>
      <c r="I14" s="32">
        <v>2.5788657407407409E-3</v>
      </c>
      <c r="J14" s="32">
        <v>2.5605092592592593E-3</v>
      </c>
      <c r="K14" s="32">
        <v>2.4725347222222219E-3</v>
      </c>
      <c r="O14" s="42">
        <v>3.472222222222222E-3</v>
      </c>
      <c r="P14" s="39">
        <v>1.2667268518518517E-2</v>
      </c>
      <c r="Q14" s="43">
        <v>15</v>
      </c>
    </row>
    <row r="15" spans="1:17" x14ac:dyDescent="0.25">
      <c r="A15" s="23">
        <v>4</v>
      </c>
      <c r="B15" s="23">
        <v>11</v>
      </c>
      <c r="C15" s="24" t="s">
        <v>141</v>
      </c>
      <c r="E15" s="24" t="s">
        <v>376</v>
      </c>
      <c r="F15" s="24" t="s">
        <v>142</v>
      </c>
      <c r="G15" s="32">
        <v>2.6632291666666666E-3</v>
      </c>
      <c r="H15" s="32">
        <v>2.662615740740741E-3</v>
      </c>
      <c r="I15" s="32">
        <v>2.6613888888888885E-3</v>
      </c>
      <c r="J15" s="32">
        <v>2.4169328703703701E-3</v>
      </c>
      <c r="K15" s="32">
        <v>2.446747685185185E-3</v>
      </c>
      <c r="O15" s="42">
        <v>3.472222222222222E-3</v>
      </c>
      <c r="P15" s="39">
        <v>1.2908784722222224E-2</v>
      </c>
      <c r="Q15" s="43">
        <v>12</v>
      </c>
    </row>
    <row r="16" spans="1:17" x14ac:dyDescent="0.25">
      <c r="A16" s="23">
        <v>5</v>
      </c>
      <c r="B16" s="23">
        <v>153</v>
      </c>
      <c r="C16" s="24" t="s">
        <v>262</v>
      </c>
      <c r="D16" s="24">
        <v>613</v>
      </c>
      <c r="E16" s="24" t="s">
        <v>376</v>
      </c>
      <c r="F16" s="24" t="s">
        <v>205</v>
      </c>
      <c r="G16" s="32">
        <v>2.5521990740740744E-3</v>
      </c>
      <c r="H16" s="32">
        <v>2.5657986111111111E-3</v>
      </c>
      <c r="I16" s="32">
        <v>2.6882060185185186E-3</v>
      </c>
      <c r="J16" s="32">
        <v>2.6264583333333331E-3</v>
      </c>
      <c r="K16" s="32">
        <v>2.5432060185185184E-3</v>
      </c>
      <c r="O16" s="42">
        <v>3.472222222222222E-3</v>
      </c>
      <c r="P16" s="39">
        <v>1.3033738425925924E-2</v>
      </c>
      <c r="Q16" s="43">
        <v>10</v>
      </c>
    </row>
    <row r="17" spans="1:17" x14ac:dyDescent="0.25">
      <c r="A17" s="23">
        <v>6</v>
      </c>
      <c r="B17" s="23">
        <v>51</v>
      </c>
      <c r="C17" s="24" t="s">
        <v>43</v>
      </c>
      <c r="D17" s="24">
        <v>173</v>
      </c>
      <c r="E17" s="24" t="s">
        <v>376</v>
      </c>
      <c r="F17" s="24" t="s">
        <v>36</v>
      </c>
      <c r="G17" s="32">
        <v>2.6502430555555554E-3</v>
      </c>
      <c r="H17" s="32">
        <v>2.6046296296296299E-3</v>
      </c>
      <c r="I17" s="32">
        <v>2.6963078703703702E-3</v>
      </c>
      <c r="J17" s="32">
        <v>2.6324189814814817E-3</v>
      </c>
      <c r="K17" s="32">
        <v>2.6002546296296299E-3</v>
      </c>
      <c r="P17" s="39">
        <v>1.3183854166666667E-2</v>
      </c>
      <c r="Q17" s="43">
        <v>8</v>
      </c>
    </row>
    <row r="18" spans="1:17" x14ac:dyDescent="0.25">
      <c r="A18" s="23">
        <v>7</v>
      </c>
      <c r="B18" s="23">
        <v>333</v>
      </c>
      <c r="C18" s="24" t="s">
        <v>39</v>
      </c>
      <c r="D18" s="24">
        <v>471</v>
      </c>
      <c r="E18" s="24" t="s">
        <v>376</v>
      </c>
      <c r="F18" s="24" t="s">
        <v>40</v>
      </c>
      <c r="G18" s="32">
        <v>2.5617592592592593E-3</v>
      </c>
      <c r="H18" s="32">
        <v>2.6340509259259255E-3</v>
      </c>
      <c r="I18" s="32">
        <v>2.6822106481481484E-3</v>
      </c>
      <c r="J18" s="32">
        <v>2.675011574074074E-3</v>
      </c>
      <c r="K18" s="32">
        <v>2.6381712962962964E-3</v>
      </c>
      <c r="P18" s="39">
        <v>1.3191203703703705E-2</v>
      </c>
      <c r="Q18" s="43">
        <v>6</v>
      </c>
    </row>
    <row r="19" spans="1:17" x14ac:dyDescent="0.25">
      <c r="A19" s="23">
        <v>8</v>
      </c>
      <c r="B19" s="23">
        <v>165</v>
      </c>
      <c r="C19" s="24" t="s">
        <v>257</v>
      </c>
      <c r="D19" s="24">
        <v>478</v>
      </c>
      <c r="E19" s="24" t="s">
        <v>376</v>
      </c>
      <c r="F19" s="24" t="s">
        <v>52</v>
      </c>
      <c r="G19" s="32">
        <v>2.6009953703703703E-3</v>
      </c>
      <c r="H19" s="32">
        <v>2.5960185185185188E-3</v>
      </c>
      <c r="I19" s="32">
        <v>2.677233796296296E-3</v>
      </c>
      <c r="J19" s="32">
        <v>2.7700694444444448E-3</v>
      </c>
      <c r="K19" s="32">
        <v>2.5994097222222221E-3</v>
      </c>
      <c r="P19" s="39">
        <v>1.3243726851851852E-2</v>
      </c>
      <c r="Q19" s="43">
        <v>4</v>
      </c>
    </row>
    <row r="20" spans="1:17" x14ac:dyDescent="0.25">
      <c r="A20" s="23">
        <v>9</v>
      </c>
      <c r="B20" s="23">
        <v>69</v>
      </c>
      <c r="C20" s="24" t="s">
        <v>62</v>
      </c>
      <c r="D20" s="24">
        <v>31</v>
      </c>
      <c r="E20" s="24" t="s">
        <v>376</v>
      </c>
      <c r="F20" s="24" t="s">
        <v>63</v>
      </c>
      <c r="G20" s="32">
        <v>2.6367592592592593E-3</v>
      </c>
      <c r="H20" s="32">
        <v>2.6034374999999998E-3</v>
      </c>
      <c r="I20" s="32">
        <v>2.7852777777777776E-3</v>
      </c>
      <c r="J20" s="32">
        <v>2.7011111111111107E-3</v>
      </c>
      <c r="K20" s="32">
        <v>2.6191087962962965E-3</v>
      </c>
      <c r="P20" s="39">
        <v>1.3345694444444445E-2</v>
      </c>
      <c r="Q20" s="43">
        <v>2</v>
      </c>
    </row>
    <row r="21" spans="1:17" x14ac:dyDescent="0.25">
      <c r="A21" s="23">
        <v>10</v>
      </c>
      <c r="B21" s="23">
        <v>214</v>
      </c>
      <c r="C21" s="24" t="s">
        <v>379</v>
      </c>
      <c r="D21" s="24">
        <v>865</v>
      </c>
      <c r="E21" s="24" t="s">
        <v>376</v>
      </c>
      <c r="F21" s="24" t="s">
        <v>323</v>
      </c>
      <c r="G21" s="32">
        <v>2.6462152777777781E-3</v>
      </c>
      <c r="H21" s="32">
        <v>2.8661689814814817E-3</v>
      </c>
      <c r="I21" s="32">
        <v>2.7973263888888891E-3</v>
      </c>
      <c r="J21" s="32">
        <v>2.7594675925925929E-3</v>
      </c>
      <c r="K21" s="32">
        <v>2.7169560185185183E-3</v>
      </c>
      <c r="P21" s="39">
        <v>1.378613425925926E-2</v>
      </c>
      <c r="Q21" s="43">
        <v>1</v>
      </c>
    </row>
    <row r="22" spans="1:17" x14ac:dyDescent="0.25">
      <c r="A22" s="23">
        <v>11</v>
      </c>
      <c r="B22" s="23">
        <v>223</v>
      </c>
      <c r="C22" s="24" t="s">
        <v>380</v>
      </c>
      <c r="D22" s="24">
        <v>334</v>
      </c>
      <c r="E22" s="24" t="s">
        <v>376</v>
      </c>
      <c r="F22" s="24" t="s">
        <v>185</v>
      </c>
      <c r="G22" s="32">
        <v>2.7499652777777778E-3</v>
      </c>
      <c r="H22" s="32">
        <v>2.7777430555555559E-3</v>
      </c>
      <c r="I22" s="32">
        <v>2.811574074074074E-3</v>
      </c>
      <c r="J22" s="32">
        <v>2.7531365740740741E-3</v>
      </c>
      <c r="K22" s="32">
        <v>2.7979166666666669E-3</v>
      </c>
      <c r="P22" s="39">
        <v>1.389033564814815E-2</v>
      </c>
    </row>
    <row r="23" spans="1:17" x14ac:dyDescent="0.25">
      <c r="A23" s="23">
        <v>12</v>
      </c>
      <c r="B23" s="23">
        <v>26</v>
      </c>
      <c r="C23" s="24" t="s">
        <v>60</v>
      </c>
      <c r="E23" s="24" t="s">
        <v>376</v>
      </c>
      <c r="F23" s="24" t="s">
        <v>61</v>
      </c>
      <c r="G23" s="32">
        <v>2.8082407407407401E-3</v>
      </c>
      <c r="H23" s="32">
        <v>2.8478356481481479E-3</v>
      </c>
      <c r="I23" s="32">
        <v>2.9283564814814814E-3</v>
      </c>
      <c r="J23" s="32">
        <v>2.9571064814814811E-3</v>
      </c>
      <c r="K23" s="32">
        <v>2.8314004629629631E-3</v>
      </c>
      <c r="P23" s="39">
        <v>1.4372939814814814E-2</v>
      </c>
    </row>
    <row r="24" spans="1:17" s="26" customFormat="1" x14ac:dyDescent="0.25">
      <c r="A24" s="86" t="s">
        <v>65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8"/>
      <c r="M24" s="88"/>
      <c r="N24" s="88"/>
      <c r="O24" s="88"/>
      <c r="P24" s="88"/>
      <c r="Q24" s="88"/>
    </row>
    <row r="25" spans="1:17" s="26" customFormat="1" x14ac:dyDescent="0.25">
      <c r="A25" s="22" t="s">
        <v>1</v>
      </c>
      <c r="B25" s="22" t="s">
        <v>2</v>
      </c>
      <c r="C25" s="26" t="s">
        <v>3</v>
      </c>
      <c r="D25" s="26" t="s">
        <v>370</v>
      </c>
      <c r="E25" s="26" t="s">
        <v>371</v>
      </c>
      <c r="F25" s="26" t="s">
        <v>4</v>
      </c>
      <c r="G25" s="22" t="s">
        <v>5</v>
      </c>
      <c r="H25" s="22" t="s">
        <v>6</v>
      </c>
      <c r="I25" s="22" t="s">
        <v>7</v>
      </c>
      <c r="J25" s="22" t="s">
        <v>8</v>
      </c>
      <c r="K25" s="22" t="s">
        <v>372</v>
      </c>
      <c r="L25" s="22" t="s">
        <v>373</v>
      </c>
      <c r="M25" s="22" t="s">
        <v>374</v>
      </c>
      <c r="N25" s="22" t="s">
        <v>375</v>
      </c>
      <c r="O25" s="22" t="s">
        <v>9</v>
      </c>
      <c r="P25" s="22" t="s">
        <v>10</v>
      </c>
      <c r="Q25" s="22" t="s">
        <v>161</v>
      </c>
    </row>
    <row r="26" spans="1:17" x14ac:dyDescent="0.25">
      <c r="A26" s="23">
        <v>1</v>
      </c>
      <c r="B26" s="23">
        <v>30</v>
      </c>
      <c r="C26" s="24" t="s">
        <v>70</v>
      </c>
      <c r="D26" s="24">
        <v>215</v>
      </c>
      <c r="E26" s="24" t="s">
        <v>376</v>
      </c>
      <c r="F26" s="24" t="s">
        <v>71</v>
      </c>
      <c r="G26" s="32">
        <v>2.3561458333333334E-3</v>
      </c>
      <c r="H26" s="32">
        <v>2.4064583333333334E-3</v>
      </c>
      <c r="I26" s="32">
        <v>2.4294791666666666E-3</v>
      </c>
      <c r="J26" s="32">
        <v>2.4113078703703705E-3</v>
      </c>
      <c r="K26" s="32">
        <v>2.3746412037037039E-3</v>
      </c>
      <c r="P26" s="39">
        <v>1.1978032407407406E-2</v>
      </c>
      <c r="Q26" s="43">
        <v>25</v>
      </c>
    </row>
    <row r="27" spans="1:17" x14ac:dyDescent="0.25">
      <c r="A27" s="23">
        <v>2</v>
      </c>
      <c r="B27" s="23">
        <v>39</v>
      </c>
      <c r="C27" s="24" t="s">
        <v>73</v>
      </c>
      <c r="D27" s="24">
        <v>215</v>
      </c>
      <c r="E27" s="24" t="s">
        <v>376</v>
      </c>
      <c r="F27" s="24" t="s">
        <v>71</v>
      </c>
      <c r="G27" s="32">
        <v>2.4032754629629625E-3</v>
      </c>
      <c r="H27" s="32">
        <v>2.4144560185185185E-3</v>
      </c>
      <c r="I27" s="32">
        <v>2.449363425925926E-3</v>
      </c>
      <c r="J27" s="32">
        <v>2.4324768518518519E-3</v>
      </c>
      <c r="K27" s="32">
        <v>2.3882291666666665E-3</v>
      </c>
      <c r="O27" s="42">
        <v>3.472222222222222E-3</v>
      </c>
      <c r="P27" s="39">
        <v>1.2145671296296297E-2</v>
      </c>
      <c r="Q27" s="43">
        <v>18</v>
      </c>
    </row>
    <row r="28" spans="1:17" x14ac:dyDescent="0.25">
      <c r="A28" s="23">
        <v>3</v>
      </c>
      <c r="B28" s="23">
        <v>123</v>
      </c>
      <c r="C28" s="24" t="s">
        <v>87</v>
      </c>
      <c r="D28" s="24">
        <v>635</v>
      </c>
      <c r="E28" s="24" t="s">
        <v>376</v>
      </c>
      <c r="F28" s="24" t="s">
        <v>75</v>
      </c>
      <c r="G28" s="32">
        <v>2.3851967592592592E-3</v>
      </c>
      <c r="H28" s="32">
        <v>2.4178587962962964E-3</v>
      </c>
      <c r="I28" s="32">
        <v>2.4964583333333336E-3</v>
      </c>
      <c r="J28" s="32">
        <v>2.4282986111111111E-3</v>
      </c>
      <c r="K28" s="32">
        <v>2.3907291666666664E-3</v>
      </c>
      <c r="O28" s="42">
        <v>3.472222222222222E-3</v>
      </c>
      <c r="P28" s="39">
        <v>1.2176412037037038E-2</v>
      </c>
      <c r="Q28" s="43">
        <v>15</v>
      </c>
    </row>
    <row r="29" spans="1:17" x14ac:dyDescent="0.25">
      <c r="A29" s="23">
        <v>4</v>
      </c>
      <c r="B29" s="23">
        <v>129</v>
      </c>
      <c r="C29" s="24" t="s">
        <v>206</v>
      </c>
      <c r="D29" s="24">
        <v>129</v>
      </c>
      <c r="E29" s="24" t="s">
        <v>376</v>
      </c>
      <c r="F29" s="24" t="s">
        <v>207</v>
      </c>
      <c r="G29" s="32">
        <v>2.4265509259259262E-3</v>
      </c>
      <c r="H29" s="32">
        <v>2.4778125E-3</v>
      </c>
      <c r="I29" s="32">
        <v>2.5170601851851851E-3</v>
      </c>
      <c r="J29" s="32">
        <v>2.4720023148148149E-3</v>
      </c>
      <c r="K29" s="32">
        <v>2.4277662037037037E-3</v>
      </c>
      <c r="P29" s="39">
        <v>1.232119212962963E-2</v>
      </c>
      <c r="Q29" s="43">
        <v>12</v>
      </c>
    </row>
    <row r="30" spans="1:17" x14ac:dyDescent="0.25">
      <c r="A30" s="23">
        <v>5</v>
      </c>
      <c r="B30" s="23">
        <v>137</v>
      </c>
      <c r="C30" s="24" t="s">
        <v>210</v>
      </c>
      <c r="E30" s="24" t="s">
        <v>376</v>
      </c>
      <c r="F30" s="24" t="s">
        <v>211</v>
      </c>
      <c r="G30" s="32">
        <v>2.6143749999999999E-3</v>
      </c>
      <c r="H30" s="32">
        <v>2.5879861111111112E-3</v>
      </c>
      <c r="I30" s="32">
        <v>2.63193287037037E-3</v>
      </c>
      <c r="J30" s="32">
        <v>2.6009606481481483E-3</v>
      </c>
      <c r="K30" s="32">
        <v>2.5583449074074072E-3</v>
      </c>
      <c r="P30" s="39">
        <v>1.2993599537037036E-2</v>
      </c>
      <c r="Q30" s="43">
        <v>10</v>
      </c>
    </row>
    <row r="31" spans="1:17" x14ac:dyDescent="0.25">
      <c r="A31" s="23">
        <v>6</v>
      </c>
      <c r="B31" s="23">
        <v>147</v>
      </c>
      <c r="C31" s="24" t="s">
        <v>30</v>
      </c>
      <c r="D31" s="24">
        <v>531</v>
      </c>
      <c r="E31" s="24" t="s">
        <v>376</v>
      </c>
      <c r="F31" s="24" t="s">
        <v>69</v>
      </c>
      <c r="G31" s="32">
        <v>2.5779166666666667E-3</v>
      </c>
      <c r="H31" s="32">
        <v>2.5831249999999999E-3</v>
      </c>
      <c r="I31" s="32">
        <v>2.6704050925925927E-3</v>
      </c>
      <c r="J31" s="32">
        <v>2.6307638888888891E-3</v>
      </c>
      <c r="K31" s="32">
        <v>2.5708101851851851E-3</v>
      </c>
      <c r="P31" s="39">
        <v>1.3033020833333332E-2</v>
      </c>
      <c r="Q31" s="43">
        <v>8</v>
      </c>
    </row>
    <row r="32" spans="1:17" x14ac:dyDescent="0.25">
      <c r="A32" s="23">
        <v>7</v>
      </c>
      <c r="B32" s="23">
        <v>3</v>
      </c>
      <c r="C32" s="24" t="s">
        <v>78</v>
      </c>
      <c r="D32" s="24">
        <v>419</v>
      </c>
      <c r="E32" s="24" t="s">
        <v>376</v>
      </c>
      <c r="F32" s="24" t="s">
        <v>79</v>
      </c>
      <c r="G32" s="32">
        <v>2.5772337962962962E-3</v>
      </c>
      <c r="H32" s="32">
        <v>2.6194444444444446E-3</v>
      </c>
      <c r="I32" s="32">
        <v>2.6549305555555558E-3</v>
      </c>
      <c r="J32" s="32">
        <v>2.6800925925925929E-3</v>
      </c>
      <c r="K32" s="32">
        <v>2.5748148148148149E-3</v>
      </c>
      <c r="P32" s="39">
        <v>1.3106516203703704E-2</v>
      </c>
      <c r="Q32" s="43">
        <v>6</v>
      </c>
    </row>
    <row r="33" spans="1:17" x14ac:dyDescent="0.25">
      <c r="A33" s="23">
        <v>8</v>
      </c>
      <c r="B33" s="23">
        <v>135</v>
      </c>
      <c r="C33" s="24" t="s">
        <v>214</v>
      </c>
      <c r="D33" s="24">
        <v>543</v>
      </c>
      <c r="E33" s="24" t="s">
        <v>376</v>
      </c>
      <c r="F33" s="24" t="s">
        <v>106</v>
      </c>
      <c r="G33" s="32">
        <v>2.6120949074074072E-3</v>
      </c>
      <c r="H33" s="32">
        <v>2.6117013888888891E-3</v>
      </c>
      <c r="I33" s="32">
        <v>2.6868981481481483E-3</v>
      </c>
      <c r="J33" s="32">
        <v>2.6501388888888889E-3</v>
      </c>
      <c r="K33" s="32">
        <v>2.5583912037037038E-3</v>
      </c>
      <c r="P33" s="39">
        <v>1.3119224537037037E-2</v>
      </c>
      <c r="Q33" s="43">
        <v>4</v>
      </c>
    </row>
    <row r="34" spans="1:17" x14ac:dyDescent="0.25">
      <c r="A34" s="23">
        <v>9</v>
      </c>
      <c r="B34" s="23">
        <v>220</v>
      </c>
      <c r="C34" s="24" t="s">
        <v>381</v>
      </c>
      <c r="D34" s="24">
        <v>804</v>
      </c>
      <c r="E34" s="24" t="s">
        <v>376</v>
      </c>
      <c r="F34" s="24" t="s">
        <v>382</v>
      </c>
      <c r="G34" s="32">
        <v>2.7378819444444443E-3</v>
      </c>
      <c r="H34" s="32">
        <v>2.5487152777777778E-3</v>
      </c>
      <c r="I34" s="32">
        <v>2.7087152777777773E-3</v>
      </c>
      <c r="J34" s="32">
        <v>2.6071643518518518E-3</v>
      </c>
      <c r="K34" s="32">
        <v>2.5757638888888887E-3</v>
      </c>
      <c r="P34" s="39">
        <v>1.317824074074074E-2</v>
      </c>
      <c r="Q34" s="43">
        <v>2</v>
      </c>
    </row>
    <row r="35" spans="1:17" x14ac:dyDescent="0.25">
      <c r="A35" s="23">
        <v>10</v>
      </c>
      <c r="B35" s="23">
        <v>92</v>
      </c>
      <c r="C35" s="24" t="s">
        <v>86</v>
      </c>
      <c r="D35" s="24">
        <v>992</v>
      </c>
      <c r="E35" s="24" t="s">
        <v>376</v>
      </c>
      <c r="F35" s="24" t="s">
        <v>77</v>
      </c>
      <c r="G35" s="32">
        <v>2.626030092592593E-3</v>
      </c>
      <c r="H35" s="32">
        <v>2.6169444444444443E-3</v>
      </c>
      <c r="I35" s="32">
        <v>2.6665046296296298E-3</v>
      </c>
      <c r="J35" s="32">
        <v>2.6969097222222221E-3</v>
      </c>
      <c r="K35" s="32">
        <v>2.6263310185185187E-3</v>
      </c>
      <c r="P35" s="39">
        <v>1.3232719907407408E-2</v>
      </c>
      <c r="Q35" s="43">
        <v>1</v>
      </c>
    </row>
    <row r="36" spans="1:17" x14ac:dyDescent="0.25">
      <c r="A36" s="23">
        <v>11</v>
      </c>
      <c r="B36" s="23">
        <v>53</v>
      </c>
      <c r="C36" s="24" t="s">
        <v>76</v>
      </c>
      <c r="D36" s="24">
        <v>481</v>
      </c>
      <c r="E36" s="24" t="s">
        <v>376</v>
      </c>
      <c r="F36" s="24" t="s">
        <v>77</v>
      </c>
      <c r="G36" s="32">
        <v>2.5394791666666669E-3</v>
      </c>
      <c r="H36" s="32">
        <v>2.5784490740740737E-3</v>
      </c>
      <c r="I36" s="32">
        <v>2.6082986111111111E-3</v>
      </c>
      <c r="J36" s="36">
        <v>2.8703703703703708E-3</v>
      </c>
      <c r="K36" s="36">
        <v>2.7777777777777779E-3</v>
      </c>
      <c r="P36" s="39">
        <v>1.3374375000000001E-2</v>
      </c>
    </row>
    <row r="37" spans="1:17" x14ac:dyDescent="0.25">
      <c r="A37" s="23">
        <v>12</v>
      </c>
      <c r="B37" s="23">
        <v>38</v>
      </c>
      <c r="C37" s="24" t="s">
        <v>243</v>
      </c>
      <c r="D37" s="24">
        <v>265</v>
      </c>
      <c r="E37" s="24" t="s">
        <v>376</v>
      </c>
      <c r="F37" s="24" t="s">
        <v>350</v>
      </c>
      <c r="G37" s="32">
        <v>2.6063773148148148E-3</v>
      </c>
      <c r="H37" s="32">
        <v>2.662106481481481E-3</v>
      </c>
      <c r="I37" s="32">
        <v>2.7008449074074074E-3</v>
      </c>
      <c r="J37" s="32">
        <v>2.6785069444444447E-3</v>
      </c>
      <c r="K37" s="36">
        <v>2.7777777777777779E-3</v>
      </c>
      <c r="P37" s="39">
        <v>1.3425613425925928E-2</v>
      </c>
    </row>
    <row r="38" spans="1:17" x14ac:dyDescent="0.25">
      <c r="A38" s="23">
        <v>13</v>
      </c>
      <c r="B38" s="23">
        <v>215</v>
      </c>
      <c r="C38" s="24" t="s">
        <v>383</v>
      </c>
      <c r="D38" s="24">
        <v>593</v>
      </c>
      <c r="E38" s="24" t="s">
        <v>376</v>
      </c>
      <c r="F38" s="24" t="s">
        <v>81</v>
      </c>
      <c r="G38" s="32">
        <v>2.7608101851851852E-3</v>
      </c>
      <c r="H38" s="32">
        <v>2.7386111111111114E-3</v>
      </c>
      <c r="I38" s="32">
        <v>2.7652430555555555E-3</v>
      </c>
      <c r="J38" s="32">
        <v>2.7902546296296291E-3</v>
      </c>
      <c r="K38" s="32">
        <v>2.7777777777777779E-3</v>
      </c>
      <c r="P38" s="39">
        <v>1.3832696759259258E-2</v>
      </c>
    </row>
    <row r="39" spans="1:17" x14ac:dyDescent="0.25">
      <c r="A39" s="23">
        <v>14</v>
      </c>
      <c r="B39" s="23">
        <v>234</v>
      </c>
      <c r="C39" s="24" t="s">
        <v>271</v>
      </c>
      <c r="D39" s="24">
        <v>180</v>
      </c>
      <c r="E39" s="24" t="s">
        <v>376</v>
      </c>
      <c r="F39" s="24" t="s">
        <v>81</v>
      </c>
      <c r="G39" s="32">
        <v>2.737361111111111E-3</v>
      </c>
      <c r="H39" s="32">
        <v>2.7796180555555556E-3</v>
      </c>
      <c r="I39" s="32">
        <v>2.871238425925926E-3</v>
      </c>
      <c r="J39" s="32">
        <v>2.7998379629629627E-3</v>
      </c>
      <c r="K39" s="32">
        <v>2.7037962962962962E-3</v>
      </c>
      <c r="P39" s="39">
        <v>1.3891851851851851E-2</v>
      </c>
    </row>
    <row r="40" spans="1:17" x14ac:dyDescent="0.25">
      <c r="A40" s="23">
        <v>15</v>
      </c>
      <c r="B40" s="23">
        <v>75</v>
      </c>
      <c r="C40" s="24" t="s">
        <v>274</v>
      </c>
      <c r="D40" s="24">
        <v>133</v>
      </c>
      <c r="E40" s="24" t="s">
        <v>376</v>
      </c>
      <c r="F40" s="24" t="s">
        <v>194</v>
      </c>
      <c r="G40" s="32">
        <v>2.7997222222222225E-3</v>
      </c>
      <c r="H40" s="32">
        <v>2.7419212962962961E-3</v>
      </c>
      <c r="I40" s="32">
        <v>2.8050000000000002E-3</v>
      </c>
      <c r="J40" s="36">
        <v>2.8703703703703708E-3</v>
      </c>
      <c r="K40" s="36">
        <v>2.7777777777777779E-3</v>
      </c>
      <c r="P40" s="39">
        <v>1.3994791666666666E-2</v>
      </c>
    </row>
    <row r="41" spans="1:17" x14ac:dyDescent="0.25">
      <c r="A41" s="23">
        <v>16</v>
      </c>
      <c r="B41" s="23">
        <v>124</v>
      </c>
      <c r="C41" s="24" t="s">
        <v>272</v>
      </c>
      <c r="D41" s="24">
        <v>388</v>
      </c>
      <c r="E41" s="24" t="s">
        <v>376</v>
      </c>
      <c r="F41" s="24" t="s">
        <v>273</v>
      </c>
      <c r="G41" s="32">
        <v>2.7461111111111111E-3</v>
      </c>
      <c r="H41" s="32">
        <v>2.7719097222222225E-3</v>
      </c>
      <c r="I41" s="32">
        <v>2.9420601851851851E-3</v>
      </c>
      <c r="J41" s="32">
        <v>2.7671875000000001E-3</v>
      </c>
      <c r="K41" s="36">
        <v>2.7777777777777779E-3</v>
      </c>
      <c r="O41" s="42">
        <v>3.472222222222222E-3</v>
      </c>
      <c r="P41" s="39">
        <v>1.4062916666666666E-2</v>
      </c>
    </row>
    <row r="42" spans="1:17" x14ac:dyDescent="0.25">
      <c r="A42" s="23">
        <v>17</v>
      </c>
      <c r="B42" s="23">
        <v>221</v>
      </c>
      <c r="C42" s="24" t="s">
        <v>384</v>
      </c>
      <c r="D42" s="24">
        <v>674</v>
      </c>
      <c r="E42" s="24" t="s">
        <v>376</v>
      </c>
      <c r="F42" s="24" t="s">
        <v>144</v>
      </c>
      <c r="G42" s="32">
        <v>2.8069328703703707E-3</v>
      </c>
      <c r="H42" s="32">
        <v>2.8477199074074078E-3</v>
      </c>
      <c r="I42" s="32">
        <v>2.8931018518518516E-3</v>
      </c>
      <c r="J42" s="32">
        <v>2.8195370370370366E-3</v>
      </c>
      <c r="K42" s="32">
        <v>2.7261921296296301E-3</v>
      </c>
      <c r="P42" s="39">
        <v>1.4093483796296297E-2</v>
      </c>
    </row>
    <row r="43" spans="1:17" x14ac:dyDescent="0.25">
      <c r="A43" s="23">
        <v>18</v>
      </c>
      <c r="B43" s="23">
        <v>100</v>
      </c>
      <c r="C43" s="24" t="s">
        <v>276</v>
      </c>
      <c r="D43" s="24">
        <v>902</v>
      </c>
      <c r="E43" s="24" t="s">
        <v>376</v>
      </c>
      <c r="F43" s="24" t="s">
        <v>77</v>
      </c>
      <c r="G43" s="32">
        <v>2.8124652777777779E-3</v>
      </c>
      <c r="H43" s="32">
        <v>2.7788888888888885E-3</v>
      </c>
      <c r="I43" s="36">
        <v>2.9976851851851848E-3</v>
      </c>
      <c r="J43" s="36">
        <v>2.8703703703703708E-3</v>
      </c>
      <c r="K43" s="36">
        <v>2.7777777777777779E-3</v>
      </c>
      <c r="P43" s="39">
        <v>1.42371875E-2</v>
      </c>
    </row>
    <row r="44" spans="1:17" x14ac:dyDescent="0.25">
      <c r="A44" s="23">
        <v>19</v>
      </c>
      <c r="B44" s="23">
        <v>219</v>
      </c>
      <c r="C44" s="24" t="s">
        <v>385</v>
      </c>
      <c r="E44" s="24" t="s">
        <v>376</v>
      </c>
      <c r="F44" s="24" t="s">
        <v>77</v>
      </c>
      <c r="G44" s="32">
        <v>2.8339699074074079E-3</v>
      </c>
      <c r="H44" s="32">
        <v>2.8146643518518516E-3</v>
      </c>
      <c r="I44" s="36">
        <v>2.9976851851851848E-3</v>
      </c>
      <c r="J44" s="36">
        <v>2.8703703703703708E-3</v>
      </c>
      <c r="K44" s="36">
        <v>2.7777777777777779E-3</v>
      </c>
      <c r="P44" s="39">
        <v>1.4294467592592593E-2</v>
      </c>
    </row>
    <row r="45" spans="1:17" x14ac:dyDescent="0.25">
      <c r="A45" s="23">
        <v>20</v>
      </c>
      <c r="B45" s="23">
        <v>161</v>
      </c>
      <c r="C45" s="24" t="s">
        <v>308</v>
      </c>
      <c r="D45" s="24">
        <v>938</v>
      </c>
      <c r="E45" s="24" t="s">
        <v>376</v>
      </c>
      <c r="F45" s="24" t="s">
        <v>191</v>
      </c>
      <c r="G45" s="32">
        <v>2.6069907407407409E-3</v>
      </c>
      <c r="H45" s="36">
        <v>3.1018518518518522E-3</v>
      </c>
      <c r="I45" s="36">
        <v>2.9976851851851848E-3</v>
      </c>
      <c r="J45" s="36">
        <v>2.8703703703703708E-3</v>
      </c>
      <c r="K45" s="36">
        <v>2.7777777777777779E-3</v>
      </c>
      <c r="P45" s="39">
        <v>1.4354675925925925E-2</v>
      </c>
    </row>
    <row r="46" spans="1:17" x14ac:dyDescent="0.25">
      <c r="A46" s="23">
        <v>21</v>
      </c>
      <c r="B46" s="23">
        <v>213</v>
      </c>
      <c r="C46" s="24" t="s">
        <v>386</v>
      </c>
      <c r="D46" s="24">
        <v>800</v>
      </c>
      <c r="E46" s="24" t="s">
        <v>376</v>
      </c>
      <c r="F46" s="24" t="s">
        <v>106</v>
      </c>
      <c r="G46" s="32">
        <v>3.0868749999999998E-3</v>
      </c>
      <c r="H46" s="32">
        <v>3.0534837962962959E-3</v>
      </c>
      <c r="I46" s="36">
        <v>2.9976851851851848E-3</v>
      </c>
      <c r="J46" s="36">
        <v>2.8703703703703708E-3</v>
      </c>
      <c r="K46" s="36">
        <v>2.7777777777777779E-3</v>
      </c>
      <c r="P46" s="39">
        <v>1.4786192129629628E-2</v>
      </c>
    </row>
    <row r="47" spans="1:17" s="26" customFormat="1" x14ac:dyDescent="0.25">
      <c r="A47" s="86" t="s">
        <v>96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8"/>
      <c r="M47" s="88"/>
      <c r="N47" s="88"/>
      <c r="O47" s="88"/>
      <c r="P47" s="88"/>
      <c r="Q47" s="88"/>
    </row>
    <row r="48" spans="1:17" s="26" customFormat="1" x14ac:dyDescent="0.25">
      <c r="A48" s="22" t="s">
        <v>1</v>
      </c>
      <c r="B48" s="22" t="s">
        <v>2</v>
      </c>
      <c r="C48" s="26" t="s">
        <v>3</v>
      </c>
      <c r="D48" s="26" t="s">
        <v>370</v>
      </c>
      <c r="E48" s="26" t="s">
        <v>371</v>
      </c>
      <c r="F48" s="26" t="s">
        <v>4</v>
      </c>
      <c r="G48" s="22" t="s">
        <v>5</v>
      </c>
      <c r="H48" s="22" t="s">
        <v>6</v>
      </c>
      <c r="I48" s="22" t="s">
        <v>7</v>
      </c>
      <c r="J48" s="22" t="s">
        <v>8</v>
      </c>
      <c r="K48" s="22" t="s">
        <v>372</v>
      </c>
      <c r="L48" s="22" t="s">
        <v>373</v>
      </c>
      <c r="M48" s="22" t="s">
        <v>374</v>
      </c>
      <c r="N48" s="22" t="s">
        <v>375</v>
      </c>
      <c r="O48" s="22" t="s">
        <v>9</v>
      </c>
      <c r="P48" s="22" t="s">
        <v>10</v>
      </c>
      <c r="Q48" s="22" t="s">
        <v>161</v>
      </c>
    </row>
    <row r="49" spans="1:17" x14ac:dyDescent="0.25">
      <c r="A49" s="23">
        <v>1</v>
      </c>
      <c r="B49" s="23">
        <v>102</v>
      </c>
      <c r="C49" s="24" t="s">
        <v>103</v>
      </c>
      <c r="D49" s="24">
        <v>815</v>
      </c>
      <c r="E49" s="24" t="s">
        <v>376</v>
      </c>
      <c r="F49" s="24" t="s">
        <v>77</v>
      </c>
      <c r="G49" s="32">
        <v>2.451979166666667E-3</v>
      </c>
      <c r="H49" s="32">
        <v>2.3492476851851851E-3</v>
      </c>
      <c r="I49" s="32">
        <v>2.4170486111111111E-3</v>
      </c>
      <c r="J49" s="32">
        <v>2.3429513888888888E-3</v>
      </c>
      <c r="K49" s="32">
        <v>2.3157060185185186E-3</v>
      </c>
      <c r="O49" s="42">
        <v>3.472222222222222E-3</v>
      </c>
      <c r="P49" s="39">
        <v>1.1934803240740741E-2</v>
      </c>
      <c r="Q49" s="43">
        <v>25</v>
      </c>
    </row>
    <row r="50" spans="1:17" x14ac:dyDescent="0.25">
      <c r="A50" s="23">
        <v>2</v>
      </c>
      <c r="B50" s="23">
        <v>13</v>
      </c>
      <c r="C50" s="24" t="s">
        <v>97</v>
      </c>
      <c r="D50" s="24">
        <v>590</v>
      </c>
      <c r="E50" s="24" t="s">
        <v>376</v>
      </c>
      <c r="F50" s="24" t="s">
        <v>98</v>
      </c>
      <c r="G50" s="32">
        <v>2.3987384259259261E-3</v>
      </c>
      <c r="H50" s="32">
        <v>2.4595949074074073E-3</v>
      </c>
      <c r="I50" s="32">
        <v>2.4766550925925928E-3</v>
      </c>
      <c r="J50" s="32">
        <v>2.4545601851851851E-3</v>
      </c>
      <c r="K50" s="32">
        <v>2.3742361111111113E-3</v>
      </c>
      <c r="O50" s="42">
        <v>3.472222222222222E-3</v>
      </c>
      <c r="P50" s="39">
        <v>1.2221655092592591E-2</v>
      </c>
      <c r="Q50" s="43">
        <v>18</v>
      </c>
    </row>
    <row r="51" spans="1:17" x14ac:dyDescent="0.25">
      <c r="A51" s="23">
        <v>3</v>
      </c>
      <c r="B51" s="23">
        <v>111</v>
      </c>
      <c r="C51" s="24" t="s">
        <v>218</v>
      </c>
      <c r="D51" s="24">
        <v>111</v>
      </c>
      <c r="E51" s="24" t="s">
        <v>376</v>
      </c>
      <c r="F51" s="24" t="s">
        <v>279</v>
      </c>
      <c r="G51" s="32">
        <v>2.3445601851851852E-3</v>
      </c>
      <c r="H51" s="32">
        <v>2.4496527777777776E-3</v>
      </c>
      <c r="I51" s="32">
        <v>2.473761574074074E-3</v>
      </c>
      <c r="J51" s="32">
        <v>2.4345138888888888E-3</v>
      </c>
      <c r="K51" s="32">
        <v>2.5471990740740741E-3</v>
      </c>
      <c r="O51" s="42">
        <v>3.472222222222222E-3</v>
      </c>
      <c r="P51" s="39">
        <v>1.230755787037037E-2</v>
      </c>
      <c r="Q51" s="43">
        <v>15</v>
      </c>
    </row>
    <row r="52" spans="1:17" x14ac:dyDescent="0.25">
      <c r="A52" s="23">
        <v>4</v>
      </c>
      <c r="B52" s="23">
        <v>94</v>
      </c>
      <c r="C52" s="24" t="s">
        <v>153</v>
      </c>
      <c r="D52" s="24">
        <v>911</v>
      </c>
      <c r="E52" s="24" t="s">
        <v>376</v>
      </c>
      <c r="F52" s="24" t="s">
        <v>154</v>
      </c>
      <c r="G52" s="32">
        <v>2.6146296296296299E-3</v>
      </c>
      <c r="H52" s="32">
        <v>2.6372106481481485E-3</v>
      </c>
      <c r="I52" s="32">
        <v>2.6409143518518513E-3</v>
      </c>
      <c r="J52" s="32">
        <v>2.6570949074074079E-3</v>
      </c>
      <c r="K52" s="36">
        <v>2.8935185185185188E-3</v>
      </c>
      <c r="P52" s="39">
        <v>1.3443368055555557E-2</v>
      </c>
      <c r="Q52" s="43">
        <v>12</v>
      </c>
    </row>
    <row r="53" spans="1:17" x14ac:dyDescent="0.25">
      <c r="A53" s="23">
        <v>5</v>
      </c>
      <c r="B53" s="23">
        <v>93</v>
      </c>
      <c r="C53" s="24" t="s">
        <v>104</v>
      </c>
      <c r="D53" s="24">
        <v>788</v>
      </c>
      <c r="E53" s="24" t="s">
        <v>376</v>
      </c>
      <c r="F53" s="24" t="s">
        <v>25</v>
      </c>
      <c r="G53" s="32">
        <v>2.7009490740740739E-3</v>
      </c>
      <c r="H53" s="32">
        <v>2.6924768518518517E-3</v>
      </c>
      <c r="I53" s="32">
        <v>2.7676736111111114E-3</v>
      </c>
      <c r="J53" s="32">
        <v>2.7367361111111112E-3</v>
      </c>
      <c r="K53" s="32">
        <v>2.6291435185185185E-3</v>
      </c>
      <c r="P53" s="39">
        <v>1.3526979166666668E-2</v>
      </c>
      <c r="Q53" s="43">
        <v>10</v>
      </c>
    </row>
    <row r="54" spans="1:17" x14ac:dyDescent="0.25">
      <c r="A54" s="23">
        <v>6</v>
      </c>
      <c r="B54" s="23">
        <v>156</v>
      </c>
      <c r="C54" s="24" t="s">
        <v>278</v>
      </c>
      <c r="D54" s="24">
        <v>727</v>
      </c>
      <c r="E54" s="24" t="s">
        <v>376</v>
      </c>
      <c r="F54" s="24" t="s">
        <v>279</v>
      </c>
      <c r="G54" s="32">
        <v>2.6636342592592593E-3</v>
      </c>
      <c r="H54" s="32">
        <v>2.7274537037037037E-3</v>
      </c>
      <c r="I54" s="32">
        <v>2.7735069444444448E-3</v>
      </c>
      <c r="J54" s="32">
        <v>2.7395833333333335E-3</v>
      </c>
      <c r="K54" s="32">
        <v>2.6937731481481483E-3</v>
      </c>
      <c r="P54" s="39">
        <v>1.359795138888889E-2</v>
      </c>
      <c r="Q54" s="43">
        <v>8</v>
      </c>
    </row>
    <row r="55" spans="1:17" x14ac:dyDescent="0.25">
      <c r="A55" s="23">
        <v>7</v>
      </c>
      <c r="B55" s="23">
        <v>217</v>
      </c>
      <c r="C55" s="24" t="s">
        <v>387</v>
      </c>
      <c r="D55" s="24">
        <v>909</v>
      </c>
      <c r="E55" s="24" t="s">
        <v>376</v>
      </c>
      <c r="F55" s="24" t="s">
        <v>137</v>
      </c>
      <c r="G55" s="32">
        <v>2.9260763888888891E-3</v>
      </c>
      <c r="H55" s="32">
        <v>2.6976851851851849E-3</v>
      </c>
      <c r="I55" s="32">
        <v>2.7730671296296292E-3</v>
      </c>
      <c r="J55" s="32">
        <v>2.6885069444444443E-3</v>
      </c>
      <c r="K55" s="32">
        <v>2.6666666666666666E-3</v>
      </c>
      <c r="O55" s="42">
        <v>2.4305555555555556E-2</v>
      </c>
      <c r="P55" s="39">
        <v>1.4157094907407406E-2</v>
      </c>
      <c r="Q55" s="43">
        <v>6</v>
      </c>
    </row>
    <row r="56" spans="1:17" x14ac:dyDescent="0.25">
      <c r="A56" s="23">
        <v>8</v>
      </c>
      <c r="B56" s="23">
        <v>218</v>
      </c>
      <c r="C56" s="24" t="s">
        <v>388</v>
      </c>
      <c r="D56" s="24">
        <v>793</v>
      </c>
      <c r="E56" s="24" t="s">
        <v>376</v>
      </c>
      <c r="F56" s="24" t="s">
        <v>106</v>
      </c>
      <c r="G56" s="32">
        <v>2.8986226851851851E-3</v>
      </c>
      <c r="H56" s="32">
        <v>2.8811111111111108E-3</v>
      </c>
      <c r="I56" s="32">
        <v>3.0144560185185187E-3</v>
      </c>
      <c r="J56" s="32">
        <v>2.9010069444444443E-3</v>
      </c>
      <c r="K56" s="32">
        <v>2.8376504629629633E-3</v>
      </c>
      <c r="P56" s="39">
        <v>1.4532847222222221E-2</v>
      </c>
      <c r="Q56" s="43">
        <v>4</v>
      </c>
    </row>
    <row r="57" spans="1:17" s="26" customFormat="1" x14ac:dyDescent="0.25">
      <c r="A57" s="86" t="s">
        <v>113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8"/>
      <c r="M57" s="88"/>
      <c r="N57" s="88"/>
      <c r="O57" s="88"/>
      <c r="P57" s="88"/>
      <c r="Q57" s="88"/>
    </row>
    <row r="58" spans="1:17" s="26" customFormat="1" x14ac:dyDescent="0.25">
      <c r="A58" s="22" t="s">
        <v>1</v>
      </c>
      <c r="B58" s="22" t="s">
        <v>2</v>
      </c>
      <c r="C58" s="26" t="s">
        <v>3</v>
      </c>
      <c r="D58" s="26" t="s">
        <v>370</v>
      </c>
      <c r="E58" s="26" t="s">
        <v>371</v>
      </c>
      <c r="F58" s="26" t="s">
        <v>4</v>
      </c>
      <c r="G58" s="22" t="s">
        <v>5</v>
      </c>
      <c r="H58" s="22" t="s">
        <v>6</v>
      </c>
      <c r="I58" s="22" t="s">
        <v>7</v>
      </c>
      <c r="J58" s="22" t="s">
        <v>8</v>
      </c>
      <c r="K58" s="22" t="s">
        <v>372</v>
      </c>
      <c r="L58" s="22" t="s">
        <v>373</v>
      </c>
      <c r="M58" s="22" t="s">
        <v>374</v>
      </c>
      <c r="N58" s="22" t="s">
        <v>375</v>
      </c>
      <c r="O58" s="22" t="s">
        <v>9</v>
      </c>
      <c r="P58" s="22" t="s">
        <v>10</v>
      </c>
      <c r="Q58" s="22" t="s">
        <v>161</v>
      </c>
    </row>
    <row r="59" spans="1:17" x14ac:dyDescent="0.25">
      <c r="A59" s="23">
        <v>1</v>
      </c>
      <c r="B59" s="23">
        <v>23</v>
      </c>
      <c r="C59" s="24" t="s">
        <v>117</v>
      </c>
      <c r="D59" s="24">
        <v>701</v>
      </c>
      <c r="E59" s="24" t="s">
        <v>376</v>
      </c>
      <c r="F59" s="24" t="s">
        <v>118</v>
      </c>
      <c r="G59" s="32">
        <v>2.5076851851851853E-3</v>
      </c>
      <c r="H59" s="32">
        <v>2.5820486111111109E-3</v>
      </c>
      <c r="I59" s="32">
        <v>2.5614004629629632E-3</v>
      </c>
      <c r="J59" s="32">
        <v>2.5826041666666666E-3</v>
      </c>
      <c r="K59" s="32">
        <v>2.545648148148148E-3</v>
      </c>
      <c r="P59" s="39">
        <v>1.2779386574074075E-2</v>
      </c>
      <c r="Q59" s="43">
        <v>25</v>
      </c>
    </row>
    <row r="60" spans="1:17" x14ac:dyDescent="0.25">
      <c r="A60" s="23">
        <v>2</v>
      </c>
      <c r="B60" s="23">
        <v>44</v>
      </c>
      <c r="C60" s="24" t="s">
        <v>116</v>
      </c>
      <c r="D60" s="24">
        <v>412</v>
      </c>
      <c r="E60" s="24" t="s">
        <v>376</v>
      </c>
      <c r="F60" s="24" t="s">
        <v>115</v>
      </c>
      <c r="G60" s="32">
        <v>2.5250347222222224E-3</v>
      </c>
      <c r="H60" s="32">
        <v>2.5625347222222221E-3</v>
      </c>
      <c r="I60" s="32">
        <v>2.6063425925925924E-3</v>
      </c>
      <c r="J60" s="32">
        <v>2.6152662037037034E-3</v>
      </c>
      <c r="K60" s="36">
        <v>2.8124999999999995E-3</v>
      </c>
      <c r="P60" s="39">
        <v>1.3121678240740739E-2</v>
      </c>
      <c r="Q60" s="43">
        <v>18</v>
      </c>
    </row>
    <row r="61" spans="1:17" x14ac:dyDescent="0.25">
      <c r="A61" s="23">
        <v>3</v>
      </c>
      <c r="B61" s="23">
        <v>87</v>
      </c>
      <c r="C61" s="24" t="s">
        <v>121</v>
      </c>
      <c r="D61" s="24">
        <v>172</v>
      </c>
      <c r="E61" s="24" t="s">
        <v>376</v>
      </c>
      <c r="F61" s="24" t="s">
        <v>122</v>
      </c>
      <c r="G61" s="32">
        <v>2.6798611111111107E-3</v>
      </c>
      <c r="H61" s="32">
        <v>2.6587962962962963E-3</v>
      </c>
      <c r="I61" s="32">
        <v>2.7188541666666667E-3</v>
      </c>
      <c r="J61" s="32">
        <v>2.6266666666666665E-3</v>
      </c>
      <c r="K61" s="32">
        <v>2.5868287037037036E-3</v>
      </c>
      <c r="P61" s="39">
        <v>1.3271006944444446E-2</v>
      </c>
      <c r="Q61" s="43">
        <v>15</v>
      </c>
    </row>
    <row r="62" spans="1:17" x14ac:dyDescent="0.25">
      <c r="A62" s="23">
        <v>4</v>
      </c>
      <c r="B62" s="23">
        <v>155</v>
      </c>
      <c r="C62" s="24" t="s">
        <v>281</v>
      </c>
      <c r="D62" s="24">
        <v>905</v>
      </c>
      <c r="E62" s="24" t="s">
        <v>376</v>
      </c>
      <c r="F62" s="24" t="s">
        <v>282</v>
      </c>
      <c r="G62" s="32">
        <v>2.6557060185185186E-3</v>
      </c>
      <c r="H62" s="32">
        <v>2.6682986111111109E-3</v>
      </c>
      <c r="I62" s="32">
        <v>2.8437615740740745E-3</v>
      </c>
      <c r="J62" s="32">
        <v>2.6452314814814815E-3</v>
      </c>
      <c r="K62" s="36">
        <v>2.8124999999999995E-3</v>
      </c>
      <c r="P62" s="39">
        <v>1.3625497685185185E-2</v>
      </c>
      <c r="Q62" s="43">
        <v>12</v>
      </c>
    </row>
    <row r="63" spans="1:17" x14ac:dyDescent="0.25">
      <c r="A63" s="23">
        <v>5</v>
      </c>
      <c r="B63" s="23">
        <v>80</v>
      </c>
      <c r="C63" s="24" t="s">
        <v>123</v>
      </c>
      <c r="D63" s="24">
        <v>767</v>
      </c>
      <c r="E63" s="24" t="s">
        <v>376</v>
      </c>
      <c r="F63" s="24" t="s">
        <v>124</v>
      </c>
      <c r="G63" s="32">
        <v>2.7764236111111115E-3</v>
      </c>
      <c r="H63" s="32">
        <v>2.8104745370370367E-3</v>
      </c>
      <c r="I63" s="32">
        <v>2.8044560185185186E-3</v>
      </c>
      <c r="J63" s="32">
        <v>2.7503587962962963E-3</v>
      </c>
      <c r="K63" s="32">
        <v>2.6906597222222223E-3</v>
      </c>
      <c r="O63" s="42">
        <v>3.472222222222222E-3</v>
      </c>
      <c r="P63" s="39">
        <v>1.3890243055555557E-2</v>
      </c>
      <c r="Q63" s="43">
        <v>10</v>
      </c>
    </row>
    <row r="64" spans="1:17" x14ac:dyDescent="0.25">
      <c r="A64" s="23">
        <v>6</v>
      </c>
      <c r="B64" s="23">
        <v>128</v>
      </c>
      <c r="C64" s="24" t="s">
        <v>226</v>
      </c>
      <c r="D64" s="24">
        <v>641</v>
      </c>
      <c r="E64" s="24" t="s">
        <v>376</v>
      </c>
      <c r="F64" s="24" t="s">
        <v>227</v>
      </c>
      <c r="G64" s="32">
        <v>2.76599537037037E-3</v>
      </c>
      <c r="H64" s="32">
        <v>2.8089236111111114E-3</v>
      </c>
      <c r="I64" s="32">
        <v>2.9192129629629633E-3</v>
      </c>
      <c r="J64" s="32">
        <v>2.7466666666666668E-3</v>
      </c>
      <c r="K64" s="32">
        <v>2.6618865740740739E-3</v>
      </c>
      <c r="P64" s="39">
        <v>1.3902685185185185E-2</v>
      </c>
      <c r="Q64" s="43">
        <v>8</v>
      </c>
    </row>
    <row r="65" spans="1:17" x14ac:dyDescent="0.25">
      <c r="A65" s="23">
        <v>7</v>
      </c>
      <c r="B65" s="23">
        <v>180</v>
      </c>
      <c r="C65" s="24" t="s">
        <v>318</v>
      </c>
      <c r="D65" s="24">
        <v>595</v>
      </c>
      <c r="E65" s="24" t="s">
        <v>376</v>
      </c>
      <c r="F65" s="24" t="s">
        <v>148</v>
      </c>
      <c r="G65" s="32">
        <v>2.8149421296296295E-3</v>
      </c>
      <c r="H65" s="32">
        <v>2.8333217592592594E-3</v>
      </c>
      <c r="I65" s="32">
        <v>2.9652662037037039E-3</v>
      </c>
      <c r="J65" s="32">
        <v>2.8723495370370374E-3</v>
      </c>
      <c r="K65" s="32">
        <v>2.7498263888888889E-3</v>
      </c>
      <c r="P65" s="39">
        <v>1.4235706018518519E-2</v>
      </c>
      <c r="Q65" s="43">
        <v>6</v>
      </c>
    </row>
    <row r="66" spans="1:17" x14ac:dyDescent="0.25">
      <c r="A66" s="23">
        <v>8</v>
      </c>
      <c r="B66" s="23">
        <v>216</v>
      </c>
      <c r="C66" s="24" t="s">
        <v>389</v>
      </c>
      <c r="E66" s="24" t="s">
        <v>376</v>
      </c>
      <c r="F66" s="24" t="s">
        <v>132</v>
      </c>
      <c r="G66" s="32">
        <v>2.9257291666666668E-3</v>
      </c>
      <c r="H66" s="32">
        <v>2.9497453703703699E-3</v>
      </c>
      <c r="I66" s="32">
        <v>2.8711574074074073E-3</v>
      </c>
      <c r="J66" s="32">
        <v>2.8598611111111112E-3</v>
      </c>
      <c r="K66" s="32">
        <v>2.7660532407407408E-3</v>
      </c>
      <c r="O66" s="42">
        <v>3.472222222222222E-3</v>
      </c>
      <c r="P66" s="39">
        <v>1.4430416666666668E-2</v>
      </c>
      <c r="Q66" s="43">
        <v>4</v>
      </c>
    </row>
    <row r="67" spans="1:17" s="26" customFormat="1" x14ac:dyDescent="0.25">
      <c r="A67" s="86" t="s">
        <v>452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8"/>
      <c r="M67" s="88"/>
      <c r="N67" s="88"/>
      <c r="O67" s="88"/>
      <c r="P67" s="88"/>
      <c r="Q67" s="88"/>
    </row>
    <row r="68" spans="1:17" s="26" customFormat="1" x14ac:dyDescent="0.25">
      <c r="A68" s="22" t="s">
        <v>1</v>
      </c>
      <c r="B68" s="22" t="s">
        <v>2</v>
      </c>
      <c r="C68" s="26" t="s">
        <v>3</v>
      </c>
      <c r="D68" s="26" t="s">
        <v>370</v>
      </c>
      <c r="E68" s="26" t="s">
        <v>371</v>
      </c>
      <c r="F68" s="26" t="s">
        <v>4</v>
      </c>
      <c r="G68" s="22" t="s">
        <v>5</v>
      </c>
      <c r="H68" s="22" t="s">
        <v>6</v>
      </c>
      <c r="I68" s="22" t="s">
        <v>7</v>
      </c>
      <c r="J68" s="22" t="s">
        <v>8</v>
      </c>
      <c r="K68" s="22" t="s">
        <v>372</v>
      </c>
      <c r="L68" s="22" t="s">
        <v>373</v>
      </c>
      <c r="M68" s="22" t="s">
        <v>374</v>
      </c>
      <c r="N68" s="22" t="s">
        <v>375</v>
      </c>
      <c r="O68" s="22" t="s">
        <v>9</v>
      </c>
      <c r="P68" s="22" t="s">
        <v>10</v>
      </c>
      <c r="Q68" s="22" t="s">
        <v>161</v>
      </c>
    </row>
    <row r="69" spans="1:17" x14ac:dyDescent="0.25">
      <c r="A69" s="23">
        <v>1</v>
      </c>
      <c r="B69" s="23">
        <v>171</v>
      </c>
      <c r="C69" s="24" t="s">
        <v>103</v>
      </c>
      <c r="D69" s="24">
        <v>815</v>
      </c>
      <c r="E69" s="24" t="s">
        <v>376</v>
      </c>
      <c r="F69" s="24" t="s">
        <v>77</v>
      </c>
      <c r="G69" s="32">
        <v>1.803460648148148E-3</v>
      </c>
      <c r="H69" s="32">
        <v>1.7870717592592591E-3</v>
      </c>
      <c r="I69" s="32">
        <v>1.7845601851851853E-3</v>
      </c>
      <c r="J69" s="32">
        <v>1.7942129629629629E-3</v>
      </c>
      <c r="K69" s="32">
        <v>1.7641666666666667E-3</v>
      </c>
      <c r="P69" s="39">
        <v>8.9334722222222229E-3</v>
      </c>
      <c r="Q69" s="43">
        <v>25</v>
      </c>
    </row>
    <row r="70" spans="1:17" x14ac:dyDescent="0.25">
      <c r="A70" s="23">
        <v>2</v>
      </c>
      <c r="B70" s="23">
        <v>195</v>
      </c>
      <c r="C70" s="24" t="s">
        <v>322</v>
      </c>
      <c r="D70" s="24">
        <v>703</v>
      </c>
      <c r="E70" s="24" t="s">
        <v>376</v>
      </c>
      <c r="F70" s="24" t="s">
        <v>323</v>
      </c>
      <c r="G70" s="32">
        <v>1.846701388888889E-3</v>
      </c>
      <c r="H70" s="32">
        <v>1.8263194444444446E-3</v>
      </c>
      <c r="I70" s="32">
        <v>1.8417708333333333E-3</v>
      </c>
      <c r="J70" s="32">
        <v>1.8479282407407409E-3</v>
      </c>
      <c r="K70" s="32">
        <v>1.8670717592592593E-3</v>
      </c>
      <c r="O70" s="42">
        <v>3.472222222222222E-3</v>
      </c>
      <c r="P70" s="39">
        <v>9.287662037037037E-3</v>
      </c>
      <c r="Q70" s="43">
        <v>18</v>
      </c>
    </row>
    <row r="71" spans="1:17" x14ac:dyDescent="0.25">
      <c r="A71" s="23">
        <v>3</v>
      </c>
      <c r="B71" s="23">
        <v>97</v>
      </c>
      <c r="C71" s="24" t="s">
        <v>138</v>
      </c>
      <c r="D71" s="24">
        <v>18</v>
      </c>
      <c r="E71" s="24" t="s">
        <v>376</v>
      </c>
      <c r="F71" s="24" t="s">
        <v>69</v>
      </c>
      <c r="G71" s="32">
        <v>1.9287500000000001E-3</v>
      </c>
      <c r="H71" s="32">
        <v>1.8919212962962963E-3</v>
      </c>
      <c r="I71" s="32">
        <v>1.9329166666666668E-3</v>
      </c>
      <c r="J71" s="32">
        <v>1.9111458333333333E-3</v>
      </c>
      <c r="K71" s="32">
        <v>1.9118287037037036E-3</v>
      </c>
      <c r="O71" s="42">
        <v>6.9444444444444441E-3</v>
      </c>
      <c r="P71" s="39">
        <v>9.6923032407407409E-3</v>
      </c>
      <c r="Q71" s="43">
        <v>15</v>
      </c>
    </row>
    <row r="72" spans="1:17" x14ac:dyDescent="0.25">
      <c r="A72" s="23">
        <v>4</v>
      </c>
      <c r="B72" s="23">
        <v>177</v>
      </c>
      <c r="C72" s="24" t="s">
        <v>312</v>
      </c>
      <c r="D72" s="24">
        <v>963</v>
      </c>
      <c r="E72" s="24" t="s">
        <v>376</v>
      </c>
      <c r="F72" s="24" t="s">
        <v>137</v>
      </c>
      <c r="G72" s="32">
        <v>2.0700810185185184E-3</v>
      </c>
      <c r="H72" s="32">
        <v>2.0347106481481479E-3</v>
      </c>
      <c r="I72" s="32">
        <v>2.0533680555555557E-3</v>
      </c>
      <c r="J72" s="32">
        <v>1.9942013888888887E-3</v>
      </c>
      <c r="K72" s="32">
        <v>2.0044444444444445E-3</v>
      </c>
      <c r="P72" s="39">
        <v>1.0156805555555556E-2</v>
      </c>
      <c r="Q72" s="43">
        <v>12</v>
      </c>
    </row>
    <row r="73" spans="1:17" x14ac:dyDescent="0.25">
      <c r="A73" s="23">
        <v>5</v>
      </c>
      <c r="B73" s="23">
        <v>73</v>
      </c>
      <c r="C73" s="24" t="s">
        <v>157</v>
      </c>
      <c r="E73" s="24" t="s">
        <v>376</v>
      </c>
      <c r="F73" s="24" t="s">
        <v>158</v>
      </c>
      <c r="G73" s="32">
        <v>2.1130324074074077E-3</v>
      </c>
      <c r="H73" s="32">
        <v>2.0668287037037035E-3</v>
      </c>
      <c r="I73" s="32">
        <v>2.0796759259259262E-3</v>
      </c>
      <c r="J73" s="32">
        <v>2.0608680555555554E-3</v>
      </c>
      <c r="K73" s="32">
        <v>2.0643287037037041E-3</v>
      </c>
      <c r="P73" s="39">
        <v>1.0384733796296296E-2</v>
      </c>
      <c r="Q73" s="43">
        <v>10</v>
      </c>
    </row>
    <row r="74" spans="1:17" x14ac:dyDescent="0.25">
      <c r="A74" s="23">
        <v>6</v>
      </c>
      <c r="B74" s="23">
        <v>212</v>
      </c>
      <c r="C74" s="24" t="s">
        <v>390</v>
      </c>
      <c r="D74" s="24">
        <v>4</v>
      </c>
      <c r="E74" s="24" t="s">
        <v>376</v>
      </c>
      <c r="F74" s="24" t="s">
        <v>158</v>
      </c>
      <c r="G74" s="32">
        <v>1.9648726851851854E-3</v>
      </c>
      <c r="H74" s="32">
        <v>1.9787384259259259E-3</v>
      </c>
      <c r="I74" s="32">
        <v>2.2678935185185185E-3</v>
      </c>
      <c r="J74" s="32">
        <v>2.139826388888889E-3</v>
      </c>
      <c r="K74" s="32">
        <v>2.1089930555555554E-3</v>
      </c>
      <c r="O74" s="42">
        <v>3.472222222222222E-3</v>
      </c>
      <c r="P74" s="39">
        <v>1.0518194444444446E-2</v>
      </c>
      <c r="Q74" s="43">
        <v>8</v>
      </c>
    </row>
    <row r="75" spans="1:17" x14ac:dyDescent="0.25">
      <c r="A75" s="23">
        <v>7</v>
      </c>
      <c r="B75" s="23">
        <v>22</v>
      </c>
      <c r="C75" s="24" t="s">
        <v>235</v>
      </c>
      <c r="D75" s="24">
        <v>698</v>
      </c>
      <c r="E75" s="24" t="s">
        <v>376</v>
      </c>
      <c r="F75" s="24" t="s">
        <v>236</v>
      </c>
      <c r="G75" s="32">
        <v>2.1221875000000004E-3</v>
      </c>
      <c r="H75" s="32">
        <v>2.1086921296296296E-3</v>
      </c>
      <c r="I75" s="32">
        <v>2.1233564814814817E-3</v>
      </c>
      <c r="J75" s="32">
        <v>2.1480902777777778E-3</v>
      </c>
      <c r="K75" s="32">
        <v>2.0436921296296297E-3</v>
      </c>
      <c r="P75" s="39">
        <v>1.0546018518518519E-2</v>
      </c>
      <c r="Q75" s="43">
        <v>6</v>
      </c>
    </row>
    <row r="76" spans="1:17" x14ac:dyDescent="0.25">
      <c r="A76" s="23">
        <v>8</v>
      </c>
      <c r="B76" s="23">
        <v>193</v>
      </c>
      <c r="C76" s="24" t="s">
        <v>353</v>
      </c>
      <c r="D76" s="24">
        <v>936</v>
      </c>
      <c r="E76" s="24" t="s">
        <v>376</v>
      </c>
      <c r="F76" s="24" t="s">
        <v>77</v>
      </c>
      <c r="G76" s="32">
        <v>2.1485532407407408E-3</v>
      </c>
      <c r="H76" s="32">
        <v>2.2519097222222224E-3</v>
      </c>
      <c r="I76" s="32">
        <v>2.1475462962962963E-3</v>
      </c>
      <c r="J76" s="32">
        <v>2.1122453703703707E-3</v>
      </c>
      <c r="K76" s="32">
        <v>1.9934027777777775E-3</v>
      </c>
      <c r="P76" s="39">
        <v>1.0653657407407409E-2</v>
      </c>
      <c r="Q76" s="43">
        <v>4</v>
      </c>
    </row>
    <row r="77" spans="1:17" x14ac:dyDescent="0.25">
      <c r="A77" s="23">
        <v>9</v>
      </c>
      <c r="B77" s="23">
        <v>52</v>
      </c>
      <c r="C77" s="24" t="s">
        <v>20</v>
      </c>
      <c r="D77" s="24">
        <v>605</v>
      </c>
      <c r="E77" s="24" t="s">
        <v>376</v>
      </c>
      <c r="F77" s="24" t="s">
        <v>21</v>
      </c>
      <c r="G77" s="32">
        <v>2.2104976851851856E-3</v>
      </c>
      <c r="H77" s="32">
        <v>2.1911458333333336E-3</v>
      </c>
      <c r="I77" s="32">
        <v>2.1723379629629632E-3</v>
      </c>
      <c r="J77" s="32">
        <v>2.1407291666666666E-3</v>
      </c>
      <c r="K77" s="32">
        <v>2.1488773148148148E-3</v>
      </c>
      <c r="P77" s="39">
        <v>1.0863587962962962E-2</v>
      </c>
      <c r="Q77" s="43">
        <v>2</v>
      </c>
    </row>
    <row r="78" spans="1:17" x14ac:dyDescent="0.25">
      <c r="A78" s="23">
        <v>10</v>
      </c>
      <c r="B78" s="23">
        <v>46</v>
      </c>
      <c r="C78" s="24" t="s">
        <v>47</v>
      </c>
      <c r="E78" s="24" t="s">
        <v>376</v>
      </c>
      <c r="F78" s="24" t="s">
        <v>48</v>
      </c>
      <c r="G78" s="32">
        <v>2.1629050925925926E-3</v>
      </c>
      <c r="H78" s="32">
        <v>2.1706828703703701E-3</v>
      </c>
      <c r="I78" s="32">
        <v>2.2014814814814813E-3</v>
      </c>
      <c r="J78" s="32">
        <v>2.1623842592592593E-3</v>
      </c>
      <c r="K78" s="32">
        <v>2.1668634259259258E-3</v>
      </c>
      <c r="P78" s="39">
        <v>1.086431712962963E-2</v>
      </c>
      <c r="Q78" s="43">
        <v>1</v>
      </c>
    </row>
    <row r="79" spans="1:17" x14ac:dyDescent="0.25">
      <c r="A79" s="23">
        <v>11</v>
      </c>
      <c r="B79" s="23">
        <v>211</v>
      </c>
      <c r="C79" s="24" t="s">
        <v>391</v>
      </c>
      <c r="D79" s="24">
        <v>936</v>
      </c>
      <c r="E79" s="24" t="s">
        <v>376</v>
      </c>
      <c r="F79" s="24" t="s">
        <v>77</v>
      </c>
      <c r="G79" s="36">
        <v>2.615740740740741E-3</v>
      </c>
      <c r="H79" s="36">
        <v>2.673611111111111E-3</v>
      </c>
      <c r="I79" s="32">
        <v>2.0432523148148146E-3</v>
      </c>
      <c r="J79" s="32">
        <v>2.0635416666666666E-3</v>
      </c>
      <c r="K79" s="32">
        <v>2.0120486111111112E-3</v>
      </c>
      <c r="P79" s="39">
        <v>1.1408194444444445E-2</v>
      </c>
    </row>
    <row r="80" spans="1:17" x14ac:dyDescent="0.25">
      <c r="A80" s="23">
        <v>12</v>
      </c>
      <c r="B80" s="23">
        <v>139</v>
      </c>
      <c r="C80" s="24" t="s">
        <v>240</v>
      </c>
      <c r="D80" s="24">
        <v>995</v>
      </c>
      <c r="E80" s="24" t="s">
        <v>376</v>
      </c>
      <c r="F80" s="24" t="s">
        <v>23</v>
      </c>
      <c r="G80" s="32">
        <v>2.3264814814814815E-3</v>
      </c>
      <c r="H80" s="32">
        <v>2.3268171296296296E-3</v>
      </c>
      <c r="I80" s="32">
        <v>2.4081250000000001E-3</v>
      </c>
      <c r="J80" s="32">
        <v>2.4076620370370367E-3</v>
      </c>
      <c r="K80" s="32">
        <v>2.3421643518518518E-3</v>
      </c>
      <c r="O80" s="42">
        <v>3.472222222222222E-3</v>
      </c>
      <c r="P80" s="39">
        <v>1.186912037037037E-2</v>
      </c>
    </row>
    <row r="81" spans="1:16" x14ac:dyDescent="0.25">
      <c r="A81" s="23">
        <v>13</v>
      </c>
      <c r="B81" s="23">
        <v>95</v>
      </c>
      <c r="C81" s="24" t="s">
        <v>149</v>
      </c>
      <c r="D81" s="24">
        <v>536</v>
      </c>
      <c r="E81" s="24" t="s">
        <v>376</v>
      </c>
      <c r="F81" s="24" t="s">
        <v>150</v>
      </c>
      <c r="G81" s="32">
        <v>2.5661805555555555E-3</v>
      </c>
      <c r="H81" s="32">
        <v>2.6170138888888888E-3</v>
      </c>
      <c r="I81" s="32">
        <v>2.6553819444444446E-3</v>
      </c>
      <c r="J81" s="32">
        <v>2.6063310185185182E-3</v>
      </c>
      <c r="K81" s="36">
        <v>2.3958333333333336E-3</v>
      </c>
      <c r="P81" s="39">
        <v>1.2840740740740741E-2</v>
      </c>
    </row>
  </sheetData>
  <mergeCells count="7">
    <mergeCell ref="A2:Q2"/>
    <mergeCell ref="A47:Q47"/>
    <mergeCell ref="A57:Q57"/>
    <mergeCell ref="A67:Q67"/>
    <mergeCell ref="A1:Q1"/>
    <mergeCell ref="A24:Q24"/>
    <mergeCell ref="A10:Q10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sqref="A1:Q1"/>
    </sheetView>
  </sheetViews>
  <sheetFormatPr defaultColWidth="8.85546875" defaultRowHeight="15" x14ac:dyDescent="0.25"/>
  <cols>
    <col min="1" max="2" width="8.5703125" style="23" customWidth="1"/>
    <col min="3" max="3" width="25.7109375" style="24" customWidth="1"/>
    <col min="4" max="5" width="25.7109375" style="24" hidden="1" customWidth="1"/>
    <col min="6" max="6" width="25.7109375" style="24" customWidth="1"/>
    <col min="7" max="11" width="10" style="23" customWidth="1"/>
    <col min="12" max="14" width="10" style="23" hidden="1" customWidth="1"/>
    <col min="15" max="15" width="8.5703125" style="41" customWidth="1"/>
    <col min="16" max="16" width="10" style="22" customWidth="1"/>
    <col min="17" max="17" width="8.5703125" style="43" customWidth="1"/>
    <col min="18" max="16384" width="8.85546875" style="24"/>
  </cols>
  <sheetData>
    <row r="1" spans="1:17" ht="15.75" x14ac:dyDescent="0.25">
      <c r="A1" s="85" t="s">
        <v>467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26" customFormat="1" x14ac:dyDescent="0.25">
      <c r="A2" s="22" t="s">
        <v>1</v>
      </c>
      <c r="B2" s="22" t="s">
        <v>2</v>
      </c>
      <c r="C2" s="26" t="s">
        <v>3</v>
      </c>
      <c r="D2" s="26" t="s">
        <v>370</v>
      </c>
      <c r="E2" s="26" t="s">
        <v>371</v>
      </c>
      <c r="F2" s="26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372</v>
      </c>
      <c r="L2" s="22" t="s">
        <v>373</v>
      </c>
      <c r="M2" s="22" t="s">
        <v>374</v>
      </c>
      <c r="N2" s="22" t="s">
        <v>375</v>
      </c>
      <c r="O2" s="22" t="s">
        <v>9</v>
      </c>
      <c r="P2" s="22" t="s">
        <v>10</v>
      </c>
      <c r="Q2" s="22" t="s">
        <v>161</v>
      </c>
    </row>
    <row r="3" spans="1:17" x14ac:dyDescent="0.25">
      <c r="A3" s="23">
        <v>1</v>
      </c>
      <c r="B3" s="23">
        <v>102</v>
      </c>
      <c r="C3" s="24" t="s">
        <v>103</v>
      </c>
      <c r="D3" s="24">
        <v>815</v>
      </c>
      <c r="E3" s="24" t="s">
        <v>376</v>
      </c>
      <c r="F3" s="24" t="s">
        <v>77</v>
      </c>
      <c r="G3" s="32">
        <v>2.451979166666667E-3</v>
      </c>
      <c r="H3" s="32">
        <v>2.3492476851851851E-3</v>
      </c>
      <c r="I3" s="32">
        <v>2.4170486111111111E-3</v>
      </c>
      <c r="J3" s="32">
        <v>2.3429513888888888E-3</v>
      </c>
      <c r="K3" s="32">
        <v>2.3157060185185186E-3</v>
      </c>
      <c r="O3" s="42">
        <v>3.472222222222222E-3</v>
      </c>
      <c r="P3" s="39">
        <v>1.1934803240740741E-2</v>
      </c>
      <c r="Q3" s="43">
        <v>25</v>
      </c>
    </row>
    <row r="4" spans="1:17" x14ac:dyDescent="0.25">
      <c r="A4" s="23">
        <v>2</v>
      </c>
      <c r="B4" s="23">
        <v>30</v>
      </c>
      <c r="C4" s="24" t="s">
        <v>70</v>
      </c>
      <c r="D4" s="24">
        <v>215</v>
      </c>
      <c r="E4" s="24" t="s">
        <v>376</v>
      </c>
      <c r="F4" s="24" t="s">
        <v>71</v>
      </c>
      <c r="G4" s="32">
        <v>2.3561458333333334E-3</v>
      </c>
      <c r="H4" s="32">
        <v>2.4064583333333334E-3</v>
      </c>
      <c r="I4" s="32">
        <v>2.4294791666666666E-3</v>
      </c>
      <c r="J4" s="32">
        <v>2.4113078703703705E-3</v>
      </c>
      <c r="K4" s="32">
        <v>2.3746412037037039E-3</v>
      </c>
      <c r="P4" s="39">
        <v>1.1978032407407406E-2</v>
      </c>
      <c r="Q4" s="43">
        <v>18</v>
      </c>
    </row>
    <row r="5" spans="1:17" x14ac:dyDescent="0.25">
      <c r="A5" s="23">
        <v>3</v>
      </c>
      <c r="B5" s="23">
        <v>39</v>
      </c>
      <c r="C5" s="24" t="s">
        <v>73</v>
      </c>
      <c r="D5" s="24">
        <v>215</v>
      </c>
      <c r="E5" s="24" t="s">
        <v>376</v>
      </c>
      <c r="F5" s="24" t="s">
        <v>71</v>
      </c>
      <c r="G5" s="32">
        <v>2.4032754629629625E-3</v>
      </c>
      <c r="H5" s="32">
        <v>2.4144560185185185E-3</v>
      </c>
      <c r="I5" s="32">
        <v>2.449363425925926E-3</v>
      </c>
      <c r="J5" s="32">
        <v>2.4324768518518519E-3</v>
      </c>
      <c r="K5" s="32">
        <v>2.3882291666666665E-3</v>
      </c>
      <c r="O5" s="42">
        <v>3.472222222222222E-3</v>
      </c>
      <c r="P5" s="39">
        <v>1.2145671296296297E-2</v>
      </c>
      <c r="Q5" s="43">
        <v>15</v>
      </c>
    </row>
    <row r="6" spans="1:17" x14ac:dyDescent="0.25">
      <c r="A6" s="23">
        <v>4</v>
      </c>
      <c r="B6" s="23">
        <v>123</v>
      </c>
      <c r="C6" s="24" t="s">
        <v>87</v>
      </c>
      <c r="D6" s="24">
        <v>635</v>
      </c>
      <c r="E6" s="24" t="s">
        <v>376</v>
      </c>
      <c r="F6" s="24" t="s">
        <v>75</v>
      </c>
      <c r="G6" s="32">
        <v>2.3851967592592592E-3</v>
      </c>
      <c r="H6" s="32">
        <v>2.4178587962962964E-3</v>
      </c>
      <c r="I6" s="32">
        <v>2.4964583333333336E-3</v>
      </c>
      <c r="J6" s="32">
        <v>2.4282986111111111E-3</v>
      </c>
      <c r="K6" s="32">
        <v>2.3907291666666664E-3</v>
      </c>
      <c r="O6" s="42">
        <v>3.472222222222222E-3</v>
      </c>
      <c r="P6" s="39">
        <v>1.2176412037037038E-2</v>
      </c>
      <c r="Q6" s="43">
        <v>12</v>
      </c>
    </row>
    <row r="7" spans="1:17" x14ac:dyDescent="0.25">
      <c r="A7" s="23">
        <v>5</v>
      </c>
      <c r="B7" s="23">
        <v>34</v>
      </c>
      <c r="C7" s="24" t="s">
        <v>11</v>
      </c>
      <c r="D7" s="24">
        <v>861</v>
      </c>
      <c r="E7" s="24" t="s">
        <v>376</v>
      </c>
      <c r="F7" s="24" t="s">
        <v>12</v>
      </c>
      <c r="G7" s="32">
        <v>2.448287037037037E-3</v>
      </c>
      <c r="H7" s="32">
        <v>2.4374074074074072E-3</v>
      </c>
      <c r="I7" s="32">
        <v>2.460439814814815E-3</v>
      </c>
      <c r="J7" s="32">
        <v>2.4501967592592592E-3</v>
      </c>
      <c r="K7" s="32">
        <v>2.3941898148148147E-3</v>
      </c>
      <c r="P7" s="39">
        <v>1.2190520833333334E-2</v>
      </c>
      <c r="Q7" s="43">
        <v>10</v>
      </c>
    </row>
    <row r="8" spans="1:17" x14ac:dyDescent="0.25">
      <c r="A8" s="23">
        <v>6</v>
      </c>
      <c r="B8" s="23">
        <v>13</v>
      </c>
      <c r="C8" s="24" t="s">
        <v>97</v>
      </c>
      <c r="D8" s="24">
        <v>590</v>
      </c>
      <c r="E8" s="24" t="s">
        <v>376</v>
      </c>
      <c r="F8" s="24" t="s">
        <v>98</v>
      </c>
      <c r="G8" s="32">
        <v>2.3987384259259261E-3</v>
      </c>
      <c r="H8" s="32">
        <v>2.4595949074074073E-3</v>
      </c>
      <c r="I8" s="32">
        <v>2.4766550925925928E-3</v>
      </c>
      <c r="J8" s="32">
        <v>2.4545601851851851E-3</v>
      </c>
      <c r="K8" s="32">
        <v>2.3742361111111113E-3</v>
      </c>
      <c r="O8" s="42">
        <v>3.472222222222222E-3</v>
      </c>
      <c r="P8" s="39">
        <v>1.2221655092592591E-2</v>
      </c>
      <c r="Q8" s="43">
        <v>8</v>
      </c>
    </row>
    <row r="9" spans="1:17" x14ac:dyDescent="0.25">
      <c r="A9" s="23">
        <v>7</v>
      </c>
      <c r="B9" s="23">
        <v>72</v>
      </c>
      <c r="C9" s="24" t="s">
        <v>13</v>
      </c>
      <c r="D9" s="24">
        <v>31</v>
      </c>
      <c r="E9" s="24" t="s">
        <v>376</v>
      </c>
      <c r="F9" s="24" t="s">
        <v>14</v>
      </c>
      <c r="G9" s="32">
        <v>2.3961574074074076E-3</v>
      </c>
      <c r="H9" s="32">
        <v>2.4058333333333332E-3</v>
      </c>
      <c r="I9" s="32">
        <v>2.5538078703703703E-3</v>
      </c>
      <c r="J9" s="32">
        <v>2.4870486111111113E-3</v>
      </c>
      <c r="K9" s="32">
        <v>2.391851851851852E-3</v>
      </c>
      <c r="O9" s="42">
        <v>3.472222222222222E-3</v>
      </c>
      <c r="P9" s="39">
        <v>1.2292569444444445E-2</v>
      </c>
      <c r="Q9" s="43">
        <v>6</v>
      </c>
    </row>
    <row r="10" spans="1:17" x14ac:dyDescent="0.25">
      <c r="A10" s="23">
        <v>8</v>
      </c>
      <c r="B10" s="23">
        <v>111</v>
      </c>
      <c r="C10" s="24" t="s">
        <v>218</v>
      </c>
      <c r="D10" s="24">
        <v>111</v>
      </c>
      <c r="E10" s="24" t="s">
        <v>376</v>
      </c>
      <c r="F10" s="24" t="s">
        <v>279</v>
      </c>
      <c r="G10" s="32">
        <v>2.3445601851851852E-3</v>
      </c>
      <c r="H10" s="32">
        <v>2.4496527777777776E-3</v>
      </c>
      <c r="I10" s="32">
        <v>2.473761574074074E-3</v>
      </c>
      <c r="J10" s="32">
        <v>2.4345138888888888E-3</v>
      </c>
      <c r="K10" s="32">
        <v>2.5471990740740741E-3</v>
      </c>
      <c r="O10" s="42">
        <v>3.472222222222222E-3</v>
      </c>
      <c r="P10" s="39">
        <v>1.230755787037037E-2</v>
      </c>
      <c r="Q10" s="43">
        <v>4</v>
      </c>
    </row>
    <row r="11" spans="1:17" x14ac:dyDescent="0.25">
      <c r="A11" s="23">
        <v>9</v>
      </c>
      <c r="B11" s="23">
        <v>129</v>
      </c>
      <c r="C11" s="24" t="s">
        <v>206</v>
      </c>
      <c r="D11" s="24">
        <v>129</v>
      </c>
      <c r="E11" s="24" t="s">
        <v>376</v>
      </c>
      <c r="F11" s="24" t="s">
        <v>207</v>
      </c>
      <c r="G11" s="32">
        <v>2.4265509259259262E-3</v>
      </c>
      <c r="H11" s="32">
        <v>2.4778125E-3</v>
      </c>
      <c r="I11" s="32">
        <v>2.5170601851851851E-3</v>
      </c>
      <c r="J11" s="32">
        <v>2.4720023148148149E-3</v>
      </c>
      <c r="K11" s="32">
        <v>2.4277662037037037E-3</v>
      </c>
      <c r="P11" s="39">
        <v>1.232119212962963E-2</v>
      </c>
      <c r="Q11" s="43">
        <v>2</v>
      </c>
    </row>
    <row r="12" spans="1:17" x14ac:dyDescent="0.25">
      <c r="A12" s="23">
        <v>10</v>
      </c>
      <c r="B12" s="23">
        <v>50</v>
      </c>
      <c r="C12" s="24" t="s">
        <v>35</v>
      </c>
      <c r="D12" s="24">
        <v>173</v>
      </c>
      <c r="E12" s="24" t="s">
        <v>376</v>
      </c>
      <c r="F12" s="24" t="s">
        <v>36</v>
      </c>
      <c r="G12" s="32">
        <v>2.5534143518518519E-3</v>
      </c>
      <c r="H12" s="32">
        <v>2.4751388888888891E-3</v>
      </c>
      <c r="I12" s="32">
        <v>2.539375E-3</v>
      </c>
      <c r="J12" s="32">
        <v>2.5108680555555557E-3</v>
      </c>
      <c r="K12" s="32">
        <v>2.4267245370370367E-3</v>
      </c>
      <c r="P12" s="39">
        <v>1.2505520833333334E-2</v>
      </c>
      <c r="Q12" s="43">
        <v>1</v>
      </c>
    </row>
    <row r="13" spans="1:17" x14ac:dyDescent="0.25">
      <c r="A13" s="23">
        <v>11</v>
      </c>
      <c r="B13" s="23">
        <v>21</v>
      </c>
      <c r="C13" s="24" t="s">
        <v>49</v>
      </c>
      <c r="D13" s="24">
        <v>921</v>
      </c>
      <c r="E13" s="24" t="s">
        <v>376</v>
      </c>
      <c r="F13" s="24" t="s">
        <v>50</v>
      </c>
      <c r="G13" s="32">
        <v>2.4912037037037038E-3</v>
      </c>
      <c r="H13" s="32">
        <v>2.5275694444444443E-3</v>
      </c>
      <c r="I13" s="32">
        <v>2.5407175925925927E-3</v>
      </c>
      <c r="J13" s="32">
        <v>2.5609722222222223E-3</v>
      </c>
      <c r="K13" s="32">
        <v>2.4999189814814819E-3</v>
      </c>
      <c r="P13" s="39">
        <v>1.2620381944444444E-2</v>
      </c>
    </row>
    <row r="14" spans="1:17" x14ac:dyDescent="0.25">
      <c r="A14" s="23">
        <v>12</v>
      </c>
      <c r="B14" s="23">
        <v>28</v>
      </c>
      <c r="C14" s="24" t="s">
        <v>33</v>
      </c>
      <c r="D14" s="24">
        <v>126</v>
      </c>
      <c r="E14" s="24" t="s">
        <v>376</v>
      </c>
      <c r="F14" s="24" t="s">
        <v>34</v>
      </c>
      <c r="G14" s="32">
        <v>2.4561111111111112E-3</v>
      </c>
      <c r="H14" s="32">
        <v>2.5413773148148149E-3</v>
      </c>
      <c r="I14" s="32">
        <v>2.5788657407407409E-3</v>
      </c>
      <c r="J14" s="32">
        <v>2.5605092592592593E-3</v>
      </c>
      <c r="K14" s="32">
        <v>2.4725347222222219E-3</v>
      </c>
      <c r="O14" s="42">
        <v>3.472222222222222E-3</v>
      </c>
      <c r="P14" s="39">
        <v>1.2667268518518517E-2</v>
      </c>
    </row>
    <row r="15" spans="1:17" x14ac:dyDescent="0.25">
      <c r="A15" s="23">
        <v>13</v>
      </c>
      <c r="B15" s="23">
        <v>23</v>
      </c>
      <c r="C15" s="24" t="s">
        <v>117</v>
      </c>
      <c r="D15" s="24">
        <v>701</v>
      </c>
      <c r="E15" s="24" t="s">
        <v>376</v>
      </c>
      <c r="F15" s="24" t="s">
        <v>118</v>
      </c>
      <c r="G15" s="32">
        <v>2.5076851851851853E-3</v>
      </c>
      <c r="H15" s="32">
        <v>2.5820486111111109E-3</v>
      </c>
      <c r="I15" s="32">
        <v>2.5614004629629632E-3</v>
      </c>
      <c r="J15" s="32">
        <v>2.5826041666666666E-3</v>
      </c>
      <c r="K15" s="32">
        <v>2.545648148148148E-3</v>
      </c>
      <c r="P15" s="39">
        <v>1.2779386574074075E-2</v>
      </c>
    </row>
    <row r="16" spans="1:17" x14ac:dyDescent="0.25">
      <c r="A16" s="23">
        <v>14</v>
      </c>
      <c r="B16" s="23">
        <v>115</v>
      </c>
      <c r="C16" s="24" t="s">
        <v>336</v>
      </c>
      <c r="D16" s="24">
        <v>61</v>
      </c>
      <c r="E16" s="24" t="s">
        <v>376</v>
      </c>
      <c r="F16" s="24" t="s">
        <v>25</v>
      </c>
      <c r="G16" s="32">
        <v>2.5043287037037035E-3</v>
      </c>
      <c r="H16" s="32">
        <v>2.4047337962962963E-3</v>
      </c>
      <c r="I16" s="32">
        <v>2.5386805555555557E-3</v>
      </c>
      <c r="J16" s="32">
        <v>2.438287037037037E-3</v>
      </c>
      <c r="K16" s="36">
        <v>2.9282407407407412E-3</v>
      </c>
      <c r="P16" s="39">
        <v>1.2814270833333334E-2</v>
      </c>
    </row>
    <row r="17" spans="1:16" x14ac:dyDescent="0.25">
      <c r="A17" s="23">
        <v>15</v>
      </c>
      <c r="B17" s="23">
        <v>159</v>
      </c>
      <c r="C17" s="24" t="s">
        <v>377</v>
      </c>
      <c r="D17" s="24">
        <v>61</v>
      </c>
      <c r="E17" s="24" t="s">
        <v>376</v>
      </c>
      <c r="F17" s="24" t="s">
        <v>25</v>
      </c>
      <c r="G17" s="32">
        <v>2.5472453703703703E-3</v>
      </c>
      <c r="H17" s="32">
        <v>2.4134375000000002E-3</v>
      </c>
      <c r="I17" s="32">
        <v>2.4573842592592594E-3</v>
      </c>
      <c r="J17" s="32">
        <v>2.4856134259259258E-3</v>
      </c>
      <c r="K17" s="36">
        <v>2.9282407407407412E-3</v>
      </c>
      <c r="P17" s="39">
        <v>1.2831921296296296E-2</v>
      </c>
    </row>
    <row r="18" spans="1:16" x14ac:dyDescent="0.25">
      <c r="A18" s="23">
        <v>16</v>
      </c>
      <c r="B18" s="23">
        <v>95</v>
      </c>
      <c r="C18" s="24" t="s">
        <v>149</v>
      </c>
      <c r="D18" s="24">
        <v>536</v>
      </c>
      <c r="E18" s="24" t="s">
        <v>376</v>
      </c>
      <c r="F18" s="24" t="s">
        <v>150</v>
      </c>
      <c r="G18" s="32">
        <v>2.5661805555555555E-3</v>
      </c>
      <c r="H18" s="32">
        <v>2.6170138888888888E-3</v>
      </c>
      <c r="I18" s="32">
        <v>2.6553819444444446E-3</v>
      </c>
      <c r="J18" s="32">
        <v>2.6063310185185182E-3</v>
      </c>
      <c r="K18" s="36">
        <v>2.3958333333333336E-3</v>
      </c>
      <c r="O18" s="41" t="s">
        <v>392</v>
      </c>
      <c r="P18" s="39">
        <v>1.2840740740740741E-2</v>
      </c>
    </row>
    <row r="19" spans="1:16" x14ac:dyDescent="0.25">
      <c r="A19" s="23">
        <v>17</v>
      </c>
      <c r="B19" s="23">
        <v>11</v>
      </c>
      <c r="C19" s="24" t="s">
        <v>141</v>
      </c>
      <c r="E19" s="24" t="s">
        <v>376</v>
      </c>
      <c r="F19" s="24" t="s">
        <v>142</v>
      </c>
      <c r="G19" s="32">
        <v>2.6632291666666666E-3</v>
      </c>
      <c r="H19" s="32">
        <v>2.662615740740741E-3</v>
      </c>
      <c r="I19" s="32">
        <v>2.6613888888888885E-3</v>
      </c>
      <c r="J19" s="32">
        <v>2.4169328703703701E-3</v>
      </c>
      <c r="K19" s="32">
        <v>2.446747685185185E-3</v>
      </c>
      <c r="O19" s="42">
        <v>3.472222222222222E-3</v>
      </c>
      <c r="P19" s="39">
        <v>1.2908784722222224E-2</v>
      </c>
    </row>
    <row r="20" spans="1:16" x14ac:dyDescent="0.25">
      <c r="A20" s="23">
        <v>18</v>
      </c>
      <c r="B20" s="23">
        <v>137</v>
      </c>
      <c r="C20" s="24" t="s">
        <v>210</v>
      </c>
      <c r="E20" s="24" t="s">
        <v>376</v>
      </c>
      <c r="F20" s="24" t="s">
        <v>211</v>
      </c>
      <c r="G20" s="32">
        <v>2.6143749999999999E-3</v>
      </c>
      <c r="H20" s="32">
        <v>2.5879861111111112E-3</v>
      </c>
      <c r="I20" s="32">
        <v>2.63193287037037E-3</v>
      </c>
      <c r="J20" s="32">
        <v>2.6009606481481483E-3</v>
      </c>
      <c r="K20" s="32">
        <v>2.5583449074074072E-3</v>
      </c>
      <c r="P20" s="39">
        <v>1.2993599537037036E-2</v>
      </c>
    </row>
    <row r="21" spans="1:16" x14ac:dyDescent="0.25">
      <c r="A21" s="23">
        <v>19</v>
      </c>
      <c r="B21" s="23">
        <v>147</v>
      </c>
      <c r="C21" s="24" t="s">
        <v>30</v>
      </c>
      <c r="D21" s="24">
        <v>531</v>
      </c>
      <c r="E21" s="24" t="s">
        <v>376</v>
      </c>
      <c r="F21" s="24" t="s">
        <v>69</v>
      </c>
      <c r="G21" s="32">
        <v>2.5779166666666667E-3</v>
      </c>
      <c r="H21" s="32">
        <v>2.5831249999999999E-3</v>
      </c>
      <c r="I21" s="32">
        <v>2.6704050925925927E-3</v>
      </c>
      <c r="J21" s="32">
        <v>2.6307638888888891E-3</v>
      </c>
      <c r="K21" s="32">
        <v>2.5708101851851851E-3</v>
      </c>
      <c r="P21" s="39">
        <v>1.3033020833333332E-2</v>
      </c>
    </row>
    <row r="22" spans="1:16" x14ac:dyDescent="0.25">
      <c r="A22" s="23">
        <v>20</v>
      </c>
      <c r="B22" s="23">
        <v>153</v>
      </c>
      <c r="C22" s="24" t="s">
        <v>262</v>
      </c>
      <c r="D22" s="24">
        <v>613</v>
      </c>
      <c r="E22" s="24" t="s">
        <v>376</v>
      </c>
      <c r="F22" s="24" t="s">
        <v>205</v>
      </c>
      <c r="G22" s="32">
        <v>2.5521990740740744E-3</v>
      </c>
      <c r="H22" s="32">
        <v>2.5657986111111111E-3</v>
      </c>
      <c r="I22" s="32">
        <v>2.6882060185185186E-3</v>
      </c>
      <c r="J22" s="32">
        <v>2.6264583333333331E-3</v>
      </c>
      <c r="K22" s="32">
        <v>2.5432060185185184E-3</v>
      </c>
      <c r="O22" s="42">
        <v>3.472222222222222E-3</v>
      </c>
      <c r="P22" s="39">
        <v>1.3033738425925924E-2</v>
      </c>
    </row>
    <row r="23" spans="1:16" x14ac:dyDescent="0.25">
      <c r="A23" s="23">
        <v>21</v>
      </c>
      <c r="B23" s="23">
        <v>3</v>
      </c>
      <c r="C23" s="24" t="s">
        <v>78</v>
      </c>
      <c r="D23" s="24">
        <v>419</v>
      </c>
      <c r="E23" s="24" t="s">
        <v>376</v>
      </c>
      <c r="F23" s="24" t="s">
        <v>79</v>
      </c>
      <c r="G23" s="32">
        <v>2.5772337962962962E-3</v>
      </c>
      <c r="H23" s="32">
        <v>2.6194444444444446E-3</v>
      </c>
      <c r="I23" s="32">
        <v>2.6549305555555558E-3</v>
      </c>
      <c r="J23" s="32">
        <v>2.6800925925925929E-3</v>
      </c>
      <c r="K23" s="32">
        <v>2.5748148148148149E-3</v>
      </c>
      <c r="P23" s="39">
        <v>1.3106516203703704E-2</v>
      </c>
    </row>
    <row r="24" spans="1:16" x14ac:dyDescent="0.25">
      <c r="A24" s="23">
        <v>22</v>
      </c>
      <c r="B24" s="23">
        <v>135</v>
      </c>
      <c r="C24" s="24" t="s">
        <v>214</v>
      </c>
      <c r="D24" s="24">
        <v>543</v>
      </c>
      <c r="E24" s="24" t="s">
        <v>376</v>
      </c>
      <c r="F24" s="24" t="s">
        <v>106</v>
      </c>
      <c r="G24" s="32">
        <v>2.6120949074074072E-3</v>
      </c>
      <c r="H24" s="32">
        <v>2.6117013888888891E-3</v>
      </c>
      <c r="I24" s="32">
        <v>2.6868981481481483E-3</v>
      </c>
      <c r="J24" s="32">
        <v>2.6501388888888889E-3</v>
      </c>
      <c r="K24" s="32">
        <v>2.5583912037037038E-3</v>
      </c>
      <c r="P24" s="39">
        <v>1.3119224537037037E-2</v>
      </c>
    </row>
    <row r="25" spans="1:16" x14ac:dyDescent="0.25">
      <c r="A25" s="23">
        <v>23</v>
      </c>
      <c r="B25" s="23">
        <v>44</v>
      </c>
      <c r="C25" s="24" t="s">
        <v>116</v>
      </c>
      <c r="D25" s="24">
        <v>412</v>
      </c>
      <c r="E25" s="24" t="s">
        <v>376</v>
      </c>
      <c r="F25" s="24" t="s">
        <v>115</v>
      </c>
      <c r="G25" s="32">
        <v>2.5250347222222224E-3</v>
      </c>
      <c r="H25" s="32">
        <v>2.5625347222222221E-3</v>
      </c>
      <c r="I25" s="32">
        <v>2.6063425925925924E-3</v>
      </c>
      <c r="J25" s="32">
        <v>2.6152662037037034E-3</v>
      </c>
      <c r="K25" s="36">
        <v>2.8124999999999995E-3</v>
      </c>
      <c r="P25" s="39">
        <v>1.3121678240740739E-2</v>
      </c>
    </row>
    <row r="26" spans="1:16" x14ac:dyDescent="0.25">
      <c r="A26" s="23">
        <v>24</v>
      </c>
      <c r="B26" s="23">
        <v>220</v>
      </c>
      <c r="C26" s="24" t="s">
        <v>381</v>
      </c>
      <c r="D26" s="24">
        <v>804</v>
      </c>
      <c r="E26" s="24" t="s">
        <v>376</v>
      </c>
      <c r="F26" s="24" t="s">
        <v>382</v>
      </c>
      <c r="G26" s="32">
        <v>2.7378819444444443E-3</v>
      </c>
      <c r="H26" s="32">
        <v>2.5487152777777778E-3</v>
      </c>
      <c r="I26" s="32">
        <v>2.7087152777777773E-3</v>
      </c>
      <c r="J26" s="32">
        <v>2.6071643518518518E-3</v>
      </c>
      <c r="K26" s="32">
        <v>2.5757638888888887E-3</v>
      </c>
      <c r="P26" s="39">
        <v>1.317824074074074E-2</v>
      </c>
    </row>
    <row r="27" spans="1:16" x14ac:dyDescent="0.25">
      <c r="A27" s="23">
        <v>25</v>
      </c>
      <c r="B27" s="23">
        <v>51</v>
      </c>
      <c r="C27" s="24" t="s">
        <v>43</v>
      </c>
      <c r="D27" s="24">
        <v>173</v>
      </c>
      <c r="E27" s="24" t="s">
        <v>376</v>
      </c>
      <c r="F27" s="24" t="s">
        <v>36</v>
      </c>
      <c r="G27" s="32">
        <v>2.6502430555555554E-3</v>
      </c>
      <c r="H27" s="32">
        <v>2.6046296296296299E-3</v>
      </c>
      <c r="I27" s="32">
        <v>2.6963078703703702E-3</v>
      </c>
      <c r="J27" s="32">
        <v>2.6324189814814817E-3</v>
      </c>
      <c r="K27" s="32">
        <v>2.6002546296296299E-3</v>
      </c>
      <c r="P27" s="39">
        <v>1.3183854166666667E-2</v>
      </c>
    </row>
    <row r="28" spans="1:16" x14ac:dyDescent="0.25">
      <c r="A28" s="23">
        <v>26</v>
      </c>
      <c r="B28" s="23">
        <v>333</v>
      </c>
      <c r="C28" s="24" t="s">
        <v>39</v>
      </c>
      <c r="D28" s="24">
        <v>471</v>
      </c>
      <c r="E28" s="24" t="s">
        <v>376</v>
      </c>
      <c r="F28" s="24" t="s">
        <v>40</v>
      </c>
      <c r="G28" s="32">
        <v>2.5617592592592593E-3</v>
      </c>
      <c r="H28" s="32">
        <v>2.6340509259259255E-3</v>
      </c>
      <c r="I28" s="32">
        <v>2.6822106481481484E-3</v>
      </c>
      <c r="J28" s="32">
        <v>2.675011574074074E-3</v>
      </c>
      <c r="K28" s="32">
        <v>2.6381712962962964E-3</v>
      </c>
      <c r="P28" s="39">
        <v>1.3191203703703705E-2</v>
      </c>
    </row>
    <row r="29" spans="1:16" x14ac:dyDescent="0.25">
      <c r="A29" s="23">
        <v>27</v>
      </c>
      <c r="B29" s="23">
        <v>92</v>
      </c>
      <c r="C29" s="24" t="s">
        <v>86</v>
      </c>
      <c r="D29" s="24">
        <v>992</v>
      </c>
      <c r="E29" s="24" t="s">
        <v>376</v>
      </c>
      <c r="F29" s="24" t="s">
        <v>77</v>
      </c>
      <c r="G29" s="32">
        <v>2.626030092592593E-3</v>
      </c>
      <c r="H29" s="32">
        <v>2.6169444444444443E-3</v>
      </c>
      <c r="I29" s="32">
        <v>2.6665046296296298E-3</v>
      </c>
      <c r="J29" s="32">
        <v>2.6969097222222221E-3</v>
      </c>
      <c r="K29" s="32">
        <v>2.6263310185185187E-3</v>
      </c>
      <c r="P29" s="39">
        <v>1.3232719907407408E-2</v>
      </c>
    </row>
    <row r="30" spans="1:16" x14ac:dyDescent="0.25">
      <c r="A30" s="23">
        <v>28</v>
      </c>
      <c r="B30" s="23">
        <v>165</v>
      </c>
      <c r="C30" s="24" t="s">
        <v>257</v>
      </c>
      <c r="D30" s="24">
        <v>478</v>
      </c>
      <c r="E30" s="24" t="s">
        <v>376</v>
      </c>
      <c r="F30" s="24" t="s">
        <v>52</v>
      </c>
      <c r="G30" s="32">
        <v>2.6009953703703703E-3</v>
      </c>
      <c r="H30" s="32">
        <v>2.5960185185185188E-3</v>
      </c>
      <c r="I30" s="32">
        <v>2.677233796296296E-3</v>
      </c>
      <c r="J30" s="32">
        <v>2.7700694444444448E-3</v>
      </c>
      <c r="K30" s="32">
        <v>2.5994097222222221E-3</v>
      </c>
      <c r="P30" s="39">
        <v>1.3243726851851852E-2</v>
      </c>
    </row>
    <row r="31" spans="1:16" x14ac:dyDescent="0.25">
      <c r="A31" s="23">
        <v>29</v>
      </c>
      <c r="B31" s="23">
        <v>87</v>
      </c>
      <c r="C31" s="24" t="s">
        <v>121</v>
      </c>
      <c r="D31" s="24">
        <v>172</v>
      </c>
      <c r="E31" s="24" t="s">
        <v>376</v>
      </c>
      <c r="F31" s="24" t="s">
        <v>122</v>
      </c>
      <c r="G31" s="32">
        <v>2.6798611111111107E-3</v>
      </c>
      <c r="H31" s="32">
        <v>2.6587962962962963E-3</v>
      </c>
      <c r="I31" s="32">
        <v>2.7188541666666667E-3</v>
      </c>
      <c r="J31" s="32">
        <v>2.6266666666666665E-3</v>
      </c>
      <c r="K31" s="32">
        <v>2.5868287037037036E-3</v>
      </c>
      <c r="P31" s="39">
        <v>1.3271006944444446E-2</v>
      </c>
    </row>
    <row r="32" spans="1:16" x14ac:dyDescent="0.25">
      <c r="A32" s="23">
        <v>30</v>
      </c>
      <c r="B32" s="23">
        <v>69</v>
      </c>
      <c r="C32" s="24" t="s">
        <v>62</v>
      </c>
      <c r="D32" s="24">
        <v>31</v>
      </c>
      <c r="E32" s="24" t="s">
        <v>376</v>
      </c>
      <c r="F32" s="24" t="s">
        <v>63</v>
      </c>
      <c r="G32" s="32">
        <v>2.6367592592592593E-3</v>
      </c>
      <c r="H32" s="32">
        <v>2.6034374999999998E-3</v>
      </c>
      <c r="I32" s="32">
        <v>2.7852777777777776E-3</v>
      </c>
      <c r="J32" s="32">
        <v>2.7011111111111107E-3</v>
      </c>
      <c r="K32" s="32">
        <v>2.6191087962962965E-3</v>
      </c>
      <c r="P32" s="39">
        <v>1.3345694444444445E-2</v>
      </c>
    </row>
    <row r="33" spans="1:16" x14ac:dyDescent="0.25">
      <c r="A33" s="23">
        <v>31</v>
      </c>
      <c r="B33" s="23">
        <v>53</v>
      </c>
      <c r="C33" s="24" t="s">
        <v>76</v>
      </c>
      <c r="D33" s="24">
        <v>481</v>
      </c>
      <c r="E33" s="24" t="s">
        <v>376</v>
      </c>
      <c r="F33" s="24" t="s">
        <v>77</v>
      </c>
      <c r="G33" s="32">
        <v>2.5394791666666669E-3</v>
      </c>
      <c r="H33" s="32">
        <v>2.5784490740740737E-3</v>
      </c>
      <c r="I33" s="32">
        <v>2.6082986111111111E-3</v>
      </c>
      <c r="J33" s="36">
        <v>2.8703703703703708E-3</v>
      </c>
      <c r="K33" s="36">
        <v>2.7777777777777779E-3</v>
      </c>
      <c r="P33" s="39">
        <v>1.3374375000000001E-2</v>
      </c>
    </row>
    <row r="34" spans="1:16" x14ac:dyDescent="0.25">
      <c r="A34" s="23">
        <v>32</v>
      </c>
      <c r="B34" s="23">
        <v>38</v>
      </c>
      <c r="C34" s="24" t="s">
        <v>243</v>
      </c>
      <c r="D34" s="24">
        <v>265</v>
      </c>
      <c r="E34" s="24" t="s">
        <v>376</v>
      </c>
      <c r="F34" s="24" t="s">
        <v>350</v>
      </c>
      <c r="G34" s="32">
        <v>2.6063773148148148E-3</v>
      </c>
      <c r="H34" s="32">
        <v>2.662106481481481E-3</v>
      </c>
      <c r="I34" s="32">
        <v>2.7008449074074074E-3</v>
      </c>
      <c r="J34" s="32">
        <v>2.6785069444444447E-3</v>
      </c>
      <c r="K34" s="36">
        <v>2.7777777777777779E-3</v>
      </c>
      <c r="P34" s="39">
        <v>1.3425613425925928E-2</v>
      </c>
    </row>
    <row r="35" spans="1:16" x14ac:dyDescent="0.25">
      <c r="A35" s="23">
        <v>33</v>
      </c>
      <c r="B35" s="23">
        <v>94</v>
      </c>
      <c r="C35" s="24" t="s">
        <v>153</v>
      </c>
      <c r="D35" s="24">
        <v>911</v>
      </c>
      <c r="E35" s="24" t="s">
        <v>376</v>
      </c>
      <c r="F35" s="24" t="s">
        <v>154</v>
      </c>
      <c r="G35" s="32">
        <v>2.6146296296296299E-3</v>
      </c>
      <c r="H35" s="32">
        <v>2.6372106481481485E-3</v>
      </c>
      <c r="I35" s="32">
        <v>2.6409143518518513E-3</v>
      </c>
      <c r="J35" s="32">
        <v>2.6570949074074079E-3</v>
      </c>
      <c r="K35" s="36">
        <v>2.8935185185185188E-3</v>
      </c>
      <c r="P35" s="39">
        <v>1.3443368055555557E-2</v>
      </c>
    </row>
    <row r="36" spans="1:16" x14ac:dyDescent="0.25">
      <c r="A36" s="23">
        <v>34</v>
      </c>
      <c r="B36" s="23">
        <v>93</v>
      </c>
      <c r="C36" s="24" t="s">
        <v>104</v>
      </c>
      <c r="D36" s="24">
        <v>788</v>
      </c>
      <c r="E36" s="24" t="s">
        <v>376</v>
      </c>
      <c r="F36" s="24" t="s">
        <v>25</v>
      </c>
      <c r="G36" s="32">
        <v>2.7009490740740739E-3</v>
      </c>
      <c r="H36" s="32">
        <v>2.6924768518518517E-3</v>
      </c>
      <c r="I36" s="32">
        <v>2.7676736111111114E-3</v>
      </c>
      <c r="J36" s="32">
        <v>2.7367361111111112E-3</v>
      </c>
      <c r="K36" s="32">
        <v>2.6291435185185185E-3</v>
      </c>
      <c r="P36" s="39">
        <v>1.3526979166666668E-2</v>
      </c>
    </row>
    <row r="37" spans="1:16" x14ac:dyDescent="0.25">
      <c r="A37" s="23">
        <v>35</v>
      </c>
      <c r="B37" s="23">
        <v>156</v>
      </c>
      <c r="C37" s="24" t="s">
        <v>278</v>
      </c>
      <c r="D37" s="24">
        <v>727</v>
      </c>
      <c r="E37" s="24" t="s">
        <v>376</v>
      </c>
      <c r="F37" s="24" t="s">
        <v>279</v>
      </c>
      <c r="G37" s="32">
        <v>2.6636342592592593E-3</v>
      </c>
      <c r="H37" s="32">
        <v>2.7274537037037037E-3</v>
      </c>
      <c r="I37" s="32">
        <v>2.7735069444444448E-3</v>
      </c>
      <c r="J37" s="32">
        <v>2.7395833333333335E-3</v>
      </c>
      <c r="K37" s="32">
        <v>2.6937731481481483E-3</v>
      </c>
      <c r="P37" s="39">
        <v>1.359795138888889E-2</v>
      </c>
    </row>
    <row r="38" spans="1:16" x14ac:dyDescent="0.25">
      <c r="A38" s="23">
        <v>36</v>
      </c>
      <c r="B38" s="23">
        <v>155</v>
      </c>
      <c r="C38" s="24" t="s">
        <v>281</v>
      </c>
      <c r="D38" s="24">
        <v>905</v>
      </c>
      <c r="E38" s="24" t="s">
        <v>376</v>
      </c>
      <c r="F38" s="24" t="s">
        <v>282</v>
      </c>
      <c r="G38" s="32">
        <v>2.6557060185185186E-3</v>
      </c>
      <c r="H38" s="32">
        <v>2.6682986111111109E-3</v>
      </c>
      <c r="I38" s="32">
        <v>2.8437615740740745E-3</v>
      </c>
      <c r="J38" s="32">
        <v>2.6452314814814815E-3</v>
      </c>
      <c r="K38" s="36">
        <v>2.8124999999999995E-3</v>
      </c>
      <c r="P38" s="39">
        <v>1.3625497685185185E-2</v>
      </c>
    </row>
    <row r="39" spans="1:16" x14ac:dyDescent="0.25">
      <c r="A39" s="23">
        <v>37</v>
      </c>
      <c r="B39" s="23">
        <v>214</v>
      </c>
      <c r="C39" s="24" t="s">
        <v>379</v>
      </c>
      <c r="D39" s="24">
        <v>865</v>
      </c>
      <c r="E39" s="24" t="s">
        <v>376</v>
      </c>
      <c r="F39" s="24" t="s">
        <v>323</v>
      </c>
      <c r="G39" s="32">
        <v>2.6462152777777781E-3</v>
      </c>
      <c r="H39" s="32">
        <v>2.8661689814814817E-3</v>
      </c>
      <c r="I39" s="32">
        <v>2.7973263888888891E-3</v>
      </c>
      <c r="J39" s="32">
        <v>2.7594675925925929E-3</v>
      </c>
      <c r="K39" s="32">
        <v>2.7169560185185183E-3</v>
      </c>
      <c r="P39" s="39">
        <v>1.378613425925926E-2</v>
      </c>
    </row>
    <row r="40" spans="1:16" x14ac:dyDescent="0.25">
      <c r="A40" s="23">
        <v>38</v>
      </c>
      <c r="B40" s="23">
        <v>215</v>
      </c>
      <c r="C40" s="24" t="s">
        <v>383</v>
      </c>
      <c r="D40" s="24">
        <v>593</v>
      </c>
      <c r="E40" s="24" t="s">
        <v>376</v>
      </c>
      <c r="F40" s="24" t="s">
        <v>81</v>
      </c>
      <c r="G40" s="32">
        <v>2.7608101851851852E-3</v>
      </c>
      <c r="H40" s="32">
        <v>2.7386111111111114E-3</v>
      </c>
      <c r="I40" s="32">
        <v>2.7652430555555555E-3</v>
      </c>
      <c r="J40" s="32">
        <v>2.7902546296296291E-3</v>
      </c>
      <c r="K40" s="32">
        <v>2.7777777777777779E-3</v>
      </c>
      <c r="P40" s="39">
        <v>1.3832696759259258E-2</v>
      </c>
    </row>
    <row r="41" spans="1:16" x14ac:dyDescent="0.25">
      <c r="A41" s="23">
        <v>39</v>
      </c>
      <c r="B41" s="23">
        <v>80</v>
      </c>
      <c r="C41" s="24" t="s">
        <v>123</v>
      </c>
      <c r="D41" s="24">
        <v>767</v>
      </c>
      <c r="E41" s="24" t="s">
        <v>376</v>
      </c>
      <c r="F41" s="24" t="s">
        <v>124</v>
      </c>
      <c r="G41" s="32">
        <v>2.7764236111111115E-3</v>
      </c>
      <c r="H41" s="32">
        <v>2.8104745370370367E-3</v>
      </c>
      <c r="I41" s="32">
        <v>2.8044560185185186E-3</v>
      </c>
      <c r="J41" s="32">
        <v>2.7503587962962963E-3</v>
      </c>
      <c r="K41" s="32">
        <v>2.6906597222222223E-3</v>
      </c>
      <c r="O41" s="42">
        <v>3.472222222222222E-3</v>
      </c>
      <c r="P41" s="39">
        <v>1.3890243055555557E-2</v>
      </c>
    </row>
    <row r="42" spans="1:16" x14ac:dyDescent="0.25">
      <c r="A42" s="23">
        <v>40</v>
      </c>
      <c r="B42" s="23">
        <v>223</v>
      </c>
      <c r="C42" s="24" t="s">
        <v>380</v>
      </c>
      <c r="D42" s="24">
        <v>334</v>
      </c>
      <c r="E42" s="24" t="s">
        <v>376</v>
      </c>
      <c r="F42" s="24" t="s">
        <v>185</v>
      </c>
      <c r="G42" s="32">
        <v>2.7499652777777778E-3</v>
      </c>
      <c r="H42" s="32">
        <v>2.7777430555555559E-3</v>
      </c>
      <c r="I42" s="32">
        <v>2.811574074074074E-3</v>
      </c>
      <c r="J42" s="32">
        <v>2.7531365740740741E-3</v>
      </c>
      <c r="K42" s="32">
        <v>2.7979166666666669E-3</v>
      </c>
      <c r="P42" s="39">
        <v>1.389033564814815E-2</v>
      </c>
    </row>
    <row r="43" spans="1:16" x14ac:dyDescent="0.25">
      <c r="A43" s="23">
        <v>41</v>
      </c>
      <c r="B43" s="23">
        <v>234</v>
      </c>
      <c r="C43" s="24" t="s">
        <v>271</v>
      </c>
      <c r="D43" s="24">
        <v>180</v>
      </c>
      <c r="E43" s="24" t="s">
        <v>376</v>
      </c>
      <c r="F43" s="24" t="s">
        <v>81</v>
      </c>
      <c r="G43" s="32">
        <v>2.737361111111111E-3</v>
      </c>
      <c r="H43" s="32">
        <v>2.7796180555555556E-3</v>
      </c>
      <c r="I43" s="32">
        <v>2.871238425925926E-3</v>
      </c>
      <c r="J43" s="32">
        <v>2.7998379629629627E-3</v>
      </c>
      <c r="K43" s="32">
        <v>2.7037962962962962E-3</v>
      </c>
      <c r="P43" s="39">
        <v>1.3891851851851851E-2</v>
      </c>
    </row>
    <row r="44" spans="1:16" x14ac:dyDescent="0.25">
      <c r="A44" s="23">
        <v>42</v>
      </c>
      <c r="B44" s="23">
        <v>128</v>
      </c>
      <c r="C44" s="24" t="s">
        <v>226</v>
      </c>
      <c r="D44" s="24">
        <v>641</v>
      </c>
      <c r="E44" s="24" t="s">
        <v>376</v>
      </c>
      <c r="F44" s="24" t="s">
        <v>227</v>
      </c>
      <c r="G44" s="32">
        <v>2.76599537037037E-3</v>
      </c>
      <c r="H44" s="32">
        <v>2.8089236111111114E-3</v>
      </c>
      <c r="I44" s="32">
        <v>2.9192129629629633E-3</v>
      </c>
      <c r="J44" s="32">
        <v>2.7466666666666668E-3</v>
      </c>
      <c r="K44" s="32">
        <v>2.6618865740740739E-3</v>
      </c>
      <c r="P44" s="39">
        <v>1.3902685185185185E-2</v>
      </c>
    </row>
    <row r="45" spans="1:16" x14ac:dyDescent="0.25">
      <c r="A45" s="23">
        <v>43</v>
      </c>
      <c r="B45" s="23">
        <v>75</v>
      </c>
      <c r="C45" s="24" t="s">
        <v>274</v>
      </c>
      <c r="D45" s="24">
        <v>133</v>
      </c>
      <c r="E45" s="24" t="s">
        <v>376</v>
      </c>
      <c r="F45" s="24" t="s">
        <v>194</v>
      </c>
      <c r="G45" s="32">
        <v>2.7997222222222225E-3</v>
      </c>
      <c r="H45" s="32">
        <v>2.7419212962962961E-3</v>
      </c>
      <c r="I45" s="32">
        <v>2.8050000000000002E-3</v>
      </c>
      <c r="J45" s="36">
        <v>2.8703703703703708E-3</v>
      </c>
      <c r="K45" s="36">
        <v>2.7777777777777779E-3</v>
      </c>
      <c r="P45" s="39">
        <v>1.3994791666666666E-2</v>
      </c>
    </row>
    <row r="46" spans="1:16" x14ac:dyDescent="0.25">
      <c r="A46" s="23">
        <v>44</v>
      </c>
      <c r="B46" s="23">
        <v>124</v>
      </c>
      <c r="C46" s="24" t="s">
        <v>272</v>
      </c>
      <c r="D46" s="24">
        <v>388</v>
      </c>
      <c r="E46" s="24" t="s">
        <v>376</v>
      </c>
      <c r="F46" s="24" t="s">
        <v>273</v>
      </c>
      <c r="G46" s="32">
        <v>2.7461111111111111E-3</v>
      </c>
      <c r="H46" s="32">
        <v>2.7719097222222225E-3</v>
      </c>
      <c r="I46" s="32">
        <v>2.9420601851851851E-3</v>
      </c>
      <c r="J46" s="32">
        <v>2.7671875000000001E-3</v>
      </c>
      <c r="K46" s="36">
        <v>2.7777777777777779E-3</v>
      </c>
      <c r="O46" s="42">
        <v>3.472222222222222E-3</v>
      </c>
      <c r="P46" s="39">
        <v>1.4062916666666666E-2</v>
      </c>
    </row>
    <row r="47" spans="1:16" x14ac:dyDescent="0.25">
      <c r="A47" s="23">
        <v>45</v>
      </c>
      <c r="B47" s="23">
        <v>221</v>
      </c>
      <c r="C47" s="24" t="s">
        <v>384</v>
      </c>
      <c r="D47" s="24">
        <v>674</v>
      </c>
      <c r="E47" s="24" t="s">
        <v>376</v>
      </c>
      <c r="F47" s="24" t="s">
        <v>144</v>
      </c>
      <c r="G47" s="32">
        <v>2.8069328703703707E-3</v>
      </c>
      <c r="H47" s="32">
        <v>2.8477199074074078E-3</v>
      </c>
      <c r="I47" s="32">
        <v>2.8931018518518516E-3</v>
      </c>
      <c r="J47" s="32">
        <v>2.8195370370370366E-3</v>
      </c>
      <c r="K47" s="32">
        <v>2.7261921296296301E-3</v>
      </c>
      <c r="P47" s="39">
        <v>1.4093483796296297E-2</v>
      </c>
    </row>
    <row r="48" spans="1:16" x14ac:dyDescent="0.25">
      <c r="A48" s="23">
        <v>46</v>
      </c>
      <c r="B48" s="23">
        <v>217</v>
      </c>
      <c r="C48" s="24" t="s">
        <v>387</v>
      </c>
      <c r="D48" s="24">
        <v>909</v>
      </c>
      <c r="E48" s="24" t="s">
        <v>376</v>
      </c>
      <c r="F48" s="24" t="s">
        <v>137</v>
      </c>
      <c r="G48" s="32">
        <v>2.9260763888888891E-3</v>
      </c>
      <c r="H48" s="32">
        <v>2.6976851851851849E-3</v>
      </c>
      <c r="I48" s="32">
        <v>2.7730671296296292E-3</v>
      </c>
      <c r="J48" s="32">
        <v>2.6885069444444443E-3</v>
      </c>
      <c r="K48" s="32">
        <v>2.6666666666666666E-3</v>
      </c>
      <c r="O48" s="42">
        <v>2.4305555555555556E-2</v>
      </c>
      <c r="P48" s="39">
        <v>1.4157094907407406E-2</v>
      </c>
    </row>
    <row r="49" spans="1:16" x14ac:dyDescent="0.25">
      <c r="A49" s="23">
        <v>47</v>
      </c>
      <c r="B49" s="23">
        <v>180</v>
      </c>
      <c r="C49" s="24" t="s">
        <v>318</v>
      </c>
      <c r="D49" s="24">
        <v>595</v>
      </c>
      <c r="E49" s="24" t="s">
        <v>376</v>
      </c>
      <c r="F49" s="24" t="s">
        <v>148</v>
      </c>
      <c r="G49" s="32">
        <v>2.8149421296296295E-3</v>
      </c>
      <c r="H49" s="32">
        <v>2.8333217592592594E-3</v>
      </c>
      <c r="I49" s="32">
        <v>2.9652662037037039E-3</v>
      </c>
      <c r="J49" s="32">
        <v>2.8723495370370374E-3</v>
      </c>
      <c r="K49" s="32">
        <v>2.7498263888888889E-3</v>
      </c>
      <c r="P49" s="39">
        <v>1.4235706018518519E-2</v>
      </c>
    </row>
    <row r="50" spans="1:16" x14ac:dyDescent="0.25">
      <c r="A50" s="23">
        <v>48</v>
      </c>
      <c r="B50" s="23">
        <v>100</v>
      </c>
      <c r="C50" s="24" t="s">
        <v>276</v>
      </c>
      <c r="D50" s="24">
        <v>902</v>
      </c>
      <c r="E50" s="24" t="s">
        <v>376</v>
      </c>
      <c r="F50" s="24" t="s">
        <v>77</v>
      </c>
      <c r="G50" s="32">
        <v>2.8124652777777779E-3</v>
      </c>
      <c r="H50" s="32">
        <v>2.7788888888888885E-3</v>
      </c>
      <c r="I50" s="36">
        <v>2.9976851851851848E-3</v>
      </c>
      <c r="J50" s="36">
        <v>2.8703703703703708E-3</v>
      </c>
      <c r="K50" s="36">
        <v>2.7777777777777779E-3</v>
      </c>
      <c r="P50" s="39">
        <v>1.42371875E-2</v>
      </c>
    </row>
    <row r="51" spans="1:16" x14ac:dyDescent="0.25">
      <c r="A51" s="23">
        <v>49</v>
      </c>
      <c r="B51" s="23">
        <v>219</v>
      </c>
      <c r="C51" s="24" t="s">
        <v>385</v>
      </c>
      <c r="E51" s="24" t="s">
        <v>376</v>
      </c>
      <c r="F51" s="24" t="s">
        <v>77</v>
      </c>
      <c r="G51" s="32">
        <v>2.8339699074074079E-3</v>
      </c>
      <c r="H51" s="32">
        <v>2.8146643518518516E-3</v>
      </c>
      <c r="I51" s="36">
        <v>2.9976851851851848E-3</v>
      </c>
      <c r="J51" s="36">
        <v>2.8703703703703708E-3</v>
      </c>
      <c r="K51" s="36">
        <v>2.7777777777777779E-3</v>
      </c>
      <c r="P51" s="39">
        <v>1.4294467592592593E-2</v>
      </c>
    </row>
    <row r="52" spans="1:16" x14ac:dyDescent="0.25">
      <c r="A52" s="23">
        <v>50</v>
      </c>
      <c r="B52" s="23">
        <v>161</v>
      </c>
      <c r="C52" s="24" t="s">
        <v>308</v>
      </c>
      <c r="D52" s="24">
        <v>938</v>
      </c>
      <c r="E52" s="24" t="s">
        <v>376</v>
      </c>
      <c r="F52" s="24" t="s">
        <v>191</v>
      </c>
      <c r="G52" s="32">
        <v>2.6069907407407409E-3</v>
      </c>
      <c r="H52" s="36">
        <v>3.1018518518518522E-3</v>
      </c>
      <c r="I52" s="36">
        <v>2.9976851851851848E-3</v>
      </c>
      <c r="J52" s="36">
        <v>2.8703703703703708E-3</v>
      </c>
      <c r="K52" s="36">
        <v>2.7777777777777779E-3</v>
      </c>
      <c r="P52" s="39">
        <v>1.4354675925925925E-2</v>
      </c>
    </row>
    <row r="53" spans="1:16" x14ac:dyDescent="0.25">
      <c r="A53" s="23">
        <v>51</v>
      </c>
      <c r="B53" s="23">
        <v>26</v>
      </c>
      <c r="C53" s="24" t="s">
        <v>60</v>
      </c>
      <c r="E53" s="24" t="s">
        <v>376</v>
      </c>
      <c r="F53" s="24" t="s">
        <v>61</v>
      </c>
      <c r="G53" s="32">
        <v>2.8082407407407401E-3</v>
      </c>
      <c r="H53" s="32">
        <v>2.8478356481481479E-3</v>
      </c>
      <c r="I53" s="32">
        <v>2.9283564814814814E-3</v>
      </c>
      <c r="J53" s="32">
        <v>2.9571064814814811E-3</v>
      </c>
      <c r="K53" s="32">
        <v>2.8314004629629631E-3</v>
      </c>
      <c r="P53" s="39">
        <v>1.4372939814814814E-2</v>
      </c>
    </row>
    <row r="54" spans="1:16" x14ac:dyDescent="0.25">
      <c r="A54" s="23">
        <v>52</v>
      </c>
      <c r="B54" s="23">
        <v>216</v>
      </c>
      <c r="C54" s="24" t="s">
        <v>389</v>
      </c>
      <c r="E54" s="24" t="s">
        <v>376</v>
      </c>
      <c r="F54" s="24" t="s">
        <v>132</v>
      </c>
      <c r="G54" s="32">
        <v>2.9257291666666668E-3</v>
      </c>
      <c r="H54" s="32">
        <v>2.9497453703703699E-3</v>
      </c>
      <c r="I54" s="32">
        <v>2.8711574074074073E-3</v>
      </c>
      <c r="J54" s="32">
        <v>2.8598611111111112E-3</v>
      </c>
      <c r="K54" s="32">
        <v>2.7660532407407408E-3</v>
      </c>
      <c r="O54" s="42">
        <v>3.472222222222222E-3</v>
      </c>
      <c r="P54" s="39">
        <v>1.4430416666666668E-2</v>
      </c>
    </row>
    <row r="55" spans="1:16" x14ac:dyDescent="0.25">
      <c r="A55" s="23">
        <v>53</v>
      </c>
      <c r="B55" s="23">
        <v>218</v>
      </c>
      <c r="C55" s="24" t="s">
        <v>388</v>
      </c>
      <c r="D55" s="24">
        <v>793</v>
      </c>
      <c r="E55" s="24" t="s">
        <v>376</v>
      </c>
      <c r="F55" s="24" t="s">
        <v>106</v>
      </c>
      <c r="G55" s="32">
        <v>2.8986226851851851E-3</v>
      </c>
      <c r="H55" s="32">
        <v>2.8811111111111108E-3</v>
      </c>
      <c r="I55" s="32">
        <v>3.0144560185185187E-3</v>
      </c>
      <c r="J55" s="32">
        <v>2.9010069444444443E-3</v>
      </c>
      <c r="K55" s="32">
        <v>2.8376504629629633E-3</v>
      </c>
      <c r="P55" s="39">
        <v>1.4532847222222221E-2</v>
      </c>
    </row>
    <row r="56" spans="1:16" x14ac:dyDescent="0.25">
      <c r="A56" s="23">
        <v>54</v>
      </c>
      <c r="B56" s="23">
        <v>213</v>
      </c>
      <c r="C56" s="24" t="s">
        <v>386</v>
      </c>
      <c r="D56" s="24">
        <v>800</v>
      </c>
      <c r="E56" s="24" t="s">
        <v>376</v>
      </c>
      <c r="F56" s="24" t="s">
        <v>106</v>
      </c>
      <c r="G56" s="32">
        <v>3.0868749999999998E-3</v>
      </c>
      <c r="H56" s="32">
        <v>3.0534837962962959E-3</v>
      </c>
      <c r="I56" s="36">
        <v>2.9976851851851848E-3</v>
      </c>
      <c r="J56" s="36">
        <v>2.8703703703703708E-3</v>
      </c>
      <c r="K56" s="36">
        <v>2.7777777777777779E-3</v>
      </c>
      <c r="P56" s="39">
        <v>1.4786192129629628E-2</v>
      </c>
    </row>
    <row r="57" spans="1:16" x14ac:dyDescent="0.25">
      <c r="A57" s="23">
        <v>55</v>
      </c>
      <c r="B57" s="23">
        <v>8</v>
      </c>
      <c r="C57" s="24" t="s">
        <v>378</v>
      </c>
      <c r="E57" s="24" t="s">
        <v>376</v>
      </c>
      <c r="F57" s="24" t="s">
        <v>295</v>
      </c>
      <c r="G57" s="32">
        <v>2.9600115740740745E-3</v>
      </c>
      <c r="H57" s="32">
        <v>2.8681944444444445E-3</v>
      </c>
      <c r="I57" s="32">
        <v>3.4468055555555554E-3</v>
      </c>
      <c r="J57" s="32">
        <v>2.9934606481481483E-3</v>
      </c>
      <c r="K57" s="32">
        <v>2.872465277777778E-3</v>
      </c>
      <c r="P57" s="39">
        <v>1.51409375E-2</v>
      </c>
    </row>
    <row r="58" spans="1:16" x14ac:dyDescent="0.25">
      <c r="A58" s="23">
        <v>56</v>
      </c>
      <c r="B58" s="23">
        <v>136</v>
      </c>
      <c r="C58" s="24" t="s">
        <v>29</v>
      </c>
      <c r="D58" s="24">
        <v>736</v>
      </c>
      <c r="E58" s="24" t="s">
        <v>376</v>
      </c>
      <c r="F58" s="24" t="s">
        <v>25</v>
      </c>
      <c r="G58" s="32">
        <v>4.595636574074074E-3</v>
      </c>
      <c r="H58" s="32">
        <v>2.6841550925925926E-3</v>
      </c>
      <c r="I58" s="32">
        <v>2.8172222222222223E-3</v>
      </c>
      <c r="J58" s="32">
        <v>2.8362037037037036E-3</v>
      </c>
      <c r="K58" s="32">
        <v>2.6382754629629625E-3</v>
      </c>
      <c r="P58" s="39">
        <v>1.5571493055555557E-2</v>
      </c>
    </row>
  </sheetData>
  <mergeCells count="1">
    <mergeCell ref="A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sqref="A1:K1"/>
    </sheetView>
  </sheetViews>
  <sheetFormatPr defaultColWidth="6.14062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4" width="6.140625" style="24"/>
    <col min="15" max="16" width="6.28515625" style="24" bestFit="1" customWidth="1"/>
    <col min="17" max="16384" width="6.140625" style="24"/>
  </cols>
  <sheetData>
    <row r="1" spans="1:11" ht="15.75" x14ac:dyDescent="0.25">
      <c r="A1" s="85" t="s">
        <v>468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2" t="s">
        <v>1</v>
      </c>
      <c r="B3" s="22" t="s">
        <v>2</v>
      </c>
      <c r="C3" s="26" t="s">
        <v>3</v>
      </c>
      <c r="D3" s="26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161</v>
      </c>
    </row>
    <row r="4" spans="1:11" x14ac:dyDescent="0.25">
      <c r="A4" s="23">
        <v>1</v>
      </c>
      <c r="B4" s="23">
        <v>159</v>
      </c>
      <c r="C4" s="24" t="s">
        <v>377</v>
      </c>
      <c r="D4" s="24" t="s">
        <v>25</v>
      </c>
      <c r="E4" s="32">
        <v>2.2288541666666667E-3</v>
      </c>
      <c r="F4" s="32">
        <v>2.2805902777777777E-3</v>
      </c>
      <c r="G4" s="32">
        <v>2.2868634259259261E-3</v>
      </c>
      <c r="H4" s="32">
        <v>2.2012962962962962E-3</v>
      </c>
      <c r="J4" s="39">
        <v>8.9976041666666676E-3</v>
      </c>
      <c r="K4" s="43">
        <v>25</v>
      </c>
    </row>
    <row r="5" spans="1:11" x14ac:dyDescent="0.25">
      <c r="A5" s="23">
        <v>2</v>
      </c>
      <c r="B5" s="23">
        <v>115</v>
      </c>
      <c r="C5" s="24" t="s">
        <v>336</v>
      </c>
      <c r="D5" s="24" t="s">
        <v>25</v>
      </c>
      <c r="E5" s="32">
        <v>2.2026736111111114E-3</v>
      </c>
      <c r="F5" s="32">
        <v>2.1983680555555554E-3</v>
      </c>
      <c r="G5" s="32">
        <v>2.2825115740740744E-3</v>
      </c>
      <c r="H5" s="32">
        <v>2.2778356481481482E-3</v>
      </c>
      <c r="I5" s="42">
        <v>3.472222222222222E-3</v>
      </c>
      <c r="J5" s="39">
        <v>9.0192592592592599E-3</v>
      </c>
      <c r="K5" s="43">
        <v>18</v>
      </c>
    </row>
    <row r="6" spans="1:11" x14ac:dyDescent="0.25">
      <c r="A6" s="23">
        <v>3</v>
      </c>
      <c r="B6" s="23">
        <v>34</v>
      </c>
      <c r="C6" s="24" t="s">
        <v>11</v>
      </c>
      <c r="D6" s="24" t="s">
        <v>12</v>
      </c>
      <c r="E6" s="32">
        <v>2.3330324074074074E-3</v>
      </c>
      <c r="F6" s="32">
        <v>2.2434837962962964E-3</v>
      </c>
      <c r="G6" s="32">
        <v>2.2638310185185188E-3</v>
      </c>
      <c r="H6" s="32">
        <v>2.2655439814814817E-3</v>
      </c>
      <c r="J6" s="39">
        <v>9.1058912037037028E-3</v>
      </c>
      <c r="K6" s="43">
        <v>15</v>
      </c>
    </row>
    <row r="7" spans="1:11" x14ac:dyDescent="0.25">
      <c r="A7" s="23">
        <v>4</v>
      </c>
      <c r="B7" s="23">
        <v>136</v>
      </c>
      <c r="C7" s="24" t="s">
        <v>29</v>
      </c>
      <c r="D7" s="24" t="s">
        <v>25</v>
      </c>
      <c r="E7" s="32">
        <v>2.3603125E-3</v>
      </c>
      <c r="F7" s="32">
        <v>2.4796643518518518E-3</v>
      </c>
      <c r="G7" s="32">
        <v>2.4807638888888891E-3</v>
      </c>
      <c r="H7" s="32">
        <v>2.5011805555555555E-3</v>
      </c>
      <c r="J7" s="39">
        <v>9.8219212962962956E-3</v>
      </c>
      <c r="K7" s="43">
        <v>12</v>
      </c>
    </row>
    <row r="8" spans="1:11" x14ac:dyDescent="0.25">
      <c r="A8" s="23">
        <v>5</v>
      </c>
      <c r="B8" s="23">
        <v>140</v>
      </c>
      <c r="C8" s="24" t="s">
        <v>340</v>
      </c>
      <c r="D8" s="24" t="s">
        <v>341</v>
      </c>
      <c r="E8" s="32">
        <v>2.4863194444444442E-3</v>
      </c>
      <c r="F8" s="32">
        <v>2.5267592592592594E-3</v>
      </c>
      <c r="G8" s="32">
        <v>2.5403935185185187E-3</v>
      </c>
      <c r="H8" s="32">
        <v>2.5546064814814815E-3</v>
      </c>
      <c r="J8" s="39">
        <v>1.0108078703703704E-2</v>
      </c>
      <c r="K8" s="43">
        <v>10</v>
      </c>
    </row>
    <row r="9" spans="1:11" x14ac:dyDescent="0.25">
      <c r="A9" s="23">
        <v>6</v>
      </c>
      <c r="B9" s="23">
        <v>205</v>
      </c>
      <c r="C9" s="24" t="s">
        <v>397</v>
      </c>
      <c r="D9" s="24" t="s">
        <v>144</v>
      </c>
      <c r="E9" s="32">
        <v>2.7853124999999996E-3</v>
      </c>
      <c r="F9" s="32">
        <v>2.6496990740740738E-3</v>
      </c>
      <c r="G9" s="32">
        <v>2.7409722222222223E-3</v>
      </c>
      <c r="H9" s="32">
        <v>2.6555092592592589E-3</v>
      </c>
      <c r="J9" s="39">
        <v>1.0831493055555556E-2</v>
      </c>
      <c r="K9" s="43">
        <v>8</v>
      </c>
    </row>
    <row r="10" spans="1:11" x14ac:dyDescent="0.25">
      <c r="A10" s="23">
        <v>7</v>
      </c>
      <c r="B10" s="23">
        <v>163</v>
      </c>
      <c r="C10" s="24" t="s">
        <v>296</v>
      </c>
      <c r="D10" s="24" t="s">
        <v>297</v>
      </c>
      <c r="E10" s="32">
        <v>4.5995254629629632E-3</v>
      </c>
      <c r="F10" s="32">
        <v>2.4659027777777778E-3</v>
      </c>
      <c r="G10" s="32">
        <v>2.5230555555555557E-3</v>
      </c>
      <c r="H10" s="32">
        <v>2.5114351851851851E-3</v>
      </c>
      <c r="J10" s="39">
        <v>1.2099918981481481E-2</v>
      </c>
      <c r="K10" s="43">
        <v>6</v>
      </c>
    </row>
    <row r="11" spans="1:11" x14ac:dyDescent="0.25">
      <c r="A11" s="86" t="s">
        <v>32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x14ac:dyDescent="0.25">
      <c r="A12" s="22" t="s">
        <v>1</v>
      </c>
      <c r="B12" s="22" t="s">
        <v>2</v>
      </c>
      <c r="C12" s="26" t="s">
        <v>3</v>
      </c>
      <c r="D12" s="26" t="s">
        <v>4</v>
      </c>
      <c r="E12" s="22" t="s">
        <v>5</v>
      </c>
      <c r="F12" s="22" t="s">
        <v>6</v>
      </c>
      <c r="G12" s="22" t="s">
        <v>7</v>
      </c>
      <c r="H12" s="22" t="s">
        <v>8</v>
      </c>
      <c r="I12" s="22" t="s">
        <v>9</v>
      </c>
      <c r="J12" s="22" t="s">
        <v>10</v>
      </c>
      <c r="K12" s="22" t="s">
        <v>161</v>
      </c>
    </row>
    <row r="13" spans="1:11" x14ac:dyDescent="0.25">
      <c r="A13" s="23">
        <v>1</v>
      </c>
      <c r="B13" s="23">
        <v>214</v>
      </c>
      <c r="C13" s="24" t="s">
        <v>379</v>
      </c>
      <c r="D13" s="24" t="s">
        <v>323</v>
      </c>
      <c r="E13" s="32">
        <v>2.2224768518518518E-3</v>
      </c>
      <c r="F13" s="32">
        <v>2.2260879629629627E-3</v>
      </c>
      <c r="G13" s="32">
        <v>2.2700231481481482E-3</v>
      </c>
      <c r="H13" s="32">
        <v>2.2510300925925927E-3</v>
      </c>
      <c r="J13" s="39">
        <v>8.9696180555555553E-3</v>
      </c>
      <c r="K13" s="43">
        <v>25</v>
      </c>
    </row>
    <row r="14" spans="1:11" x14ac:dyDescent="0.25">
      <c r="A14" s="23">
        <v>2</v>
      </c>
      <c r="B14" s="23">
        <v>11</v>
      </c>
      <c r="C14" s="24" t="s">
        <v>141</v>
      </c>
      <c r="D14" s="24" t="s">
        <v>142</v>
      </c>
      <c r="E14" s="32">
        <v>2.2569907407407408E-3</v>
      </c>
      <c r="F14" s="32">
        <v>2.2776388888888885E-3</v>
      </c>
      <c r="G14" s="32">
        <v>2.3069791666666668E-3</v>
      </c>
      <c r="H14" s="32">
        <v>2.2601041666666668E-3</v>
      </c>
      <c r="I14" s="42">
        <v>3.472222222222222E-3</v>
      </c>
      <c r="J14" s="39">
        <v>9.1595833333333338E-3</v>
      </c>
      <c r="K14" s="43">
        <v>18</v>
      </c>
    </row>
    <row r="15" spans="1:11" x14ac:dyDescent="0.25">
      <c r="A15" s="23">
        <v>3</v>
      </c>
      <c r="B15" s="23">
        <v>28</v>
      </c>
      <c r="C15" s="24" t="s">
        <v>33</v>
      </c>
      <c r="D15" s="24" t="s">
        <v>34</v>
      </c>
      <c r="E15" s="32">
        <v>2.2779166666666664E-3</v>
      </c>
      <c r="F15" s="32">
        <v>2.3106712962962963E-3</v>
      </c>
      <c r="G15" s="32">
        <v>2.3425347222222224E-3</v>
      </c>
      <c r="H15" s="32">
        <v>2.328888888888889E-3</v>
      </c>
      <c r="J15" s="39">
        <v>9.2600115740740733E-3</v>
      </c>
      <c r="K15" s="43">
        <v>15</v>
      </c>
    </row>
    <row r="16" spans="1:11" x14ac:dyDescent="0.25">
      <c r="A16" s="23">
        <v>4</v>
      </c>
      <c r="B16" s="23">
        <v>21</v>
      </c>
      <c r="C16" s="24" t="s">
        <v>49</v>
      </c>
      <c r="D16" s="24" t="s">
        <v>50</v>
      </c>
      <c r="E16" s="32">
        <v>2.3004745370370371E-3</v>
      </c>
      <c r="F16" s="32">
        <v>2.3451504629629629E-3</v>
      </c>
      <c r="G16" s="32">
        <v>2.3667129629629628E-3</v>
      </c>
      <c r="H16" s="32">
        <v>2.3487268518518518E-3</v>
      </c>
      <c r="J16" s="39">
        <v>9.3610648148148151E-3</v>
      </c>
      <c r="K16" s="43">
        <v>12</v>
      </c>
    </row>
    <row r="17" spans="1:11" x14ac:dyDescent="0.25">
      <c r="A17" s="23">
        <v>5</v>
      </c>
      <c r="B17" s="23">
        <v>333</v>
      </c>
      <c r="C17" s="24" t="s">
        <v>39</v>
      </c>
      <c r="D17" s="24" t="s">
        <v>40</v>
      </c>
      <c r="E17" s="32">
        <v>2.3047800925925926E-3</v>
      </c>
      <c r="F17" s="32">
        <v>2.3513425925925928E-3</v>
      </c>
      <c r="G17" s="32">
        <v>2.3662268518518516E-3</v>
      </c>
      <c r="H17" s="32">
        <v>2.351134259259259E-3</v>
      </c>
      <c r="J17" s="39">
        <v>9.3734837962962964E-3</v>
      </c>
      <c r="K17" s="43">
        <v>10</v>
      </c>
    </row>
    <row r="18" spans="1:11" x14ac:dyDescent="0.25">
      <c r="A18" s="23">
        <v>6</v>
      </c>
      <c r="B18" s="23">
        <v>153</v>
      </c>
      <c r="C18" s="24" t="s">
        <v>262</v>
      </c>
      <c r="D18" s="24" t="s">
        <v>205</v>
      </c>
      <c r="E18" s="32">
        <v>2.2942939814814818E-3</v>
      </c>
      <c r="F18" s="32">
        <v>2.382384259259259E-3</v>
      </c>
      <c r="G18" s="32">
        <v>2.410625E-3</v>
      </c>
      <c r="H18" s="32">
        <v>2.390659722222222E-3</v>
      </c>
      <c r="J18" s="39">
        <v>9.4779629629629623E-3</v>
      </c>
      <c r="K18" s="43">
        <v>8</v>
      </c>
    </row>
    <row r="19" spans="1:11" x14ac:dyDescent="0.25">
      <c r="A19" s="23">
        <v>7</v>
      </c>
      <c r="B19" s="23">
        <v>165</v>
      </c>
      <c r="C19" s="24" t="s">
        <v>257</v>
      </c>
      <c r="D19" s="24" t="s">
        <v>52</v>
      </c>
      <c r="E19" s="32">
        <v>2.3795370370370372E-3</v>
      </c>
      <c r="F19" s="32">
        <v>2.4694328703703705E-3</v>
      </c>
      <c r="G19" s="32">
        <v>2.4935300925925928E-3</v>
      </c>
      <c r="H19" s="32">
        <v>2.4846064814814813E-3</v>
      </c>
      <c r="J19" s="39">
        <v>9.8271064814814801E-3</v>
      </c>
      <c r="K19" s="43">
        <v>6</v>
      </c>
    </row>
    <row r="20" spans="1:11" x14ac:dyDescent="0.25">
      <c r="A20" s="23">
        <v>8</v>
      </c>
      <c r="B20" s="23">
        <v>69</v>
      </c>
      <c r="C20" s="24" t="s">
        <v>62</v>
      </c>
      <c r="D20" s="24" t="s">
        <v>63</v>
      </c>
      <c r="E20" s="32">
        <v>2.3963425925925927E-3</v>
      </c>
      <c r="F20" s="32">
        <v>2.4517708333333331E-3</v>
      </c>
      <c r="G20" s="32">
        <v>2.5168287037037038E-3</v>
      </c>
      <c r="H20" s="32">
        <v>2.4811805555555555E-3</v>
      </c>
      <c r="J20" s="39">
        <v>9.8461226851851852E-3</v>
      </c>
      <c r="K20" s="43">
        <v>4</v>
      </c>
    </row>
    <row r="21" spans="1:11" x14ac:dyDescent="0.25">
      <c r="A21" s="23">
        <v>9</v>
      </c>
      <c r="B21" s="23">
        <v>105</v>
      </c>
      <c r="C21" s="24" t="s">
        <v>190</v>
      </c>
      <c r="D21" s="24" t="s">
        <v>191</v>
      </c>
      <c r="E21" s="32">
        <v>2.5303009259259259E-3</v>
      </c>
      <c r="F21" s="32">
        <v>2.6536921296296295E-3</v>
      </c>
      <c r="G21" s="32">
        <v>2.6281250000000003E-3</v>
      </c>
      <c r="H21" s="32">
        <v>2.5543171296296299E-3</v>
      </c>
      <c r="J21" s="39">
        <v>1.0366435185185185E-2</v>
      </c>
      <c r="K21" s="43">
        <v>2</v>
      </c>
    </row>
    <row r="22" spans="1:11" x14ac:dyDescent="0.25">
      <c r="A22" s="23">
        <v>10</v>
      </c>
      <c r="B22" s="23">
        <v>207</v>
      </c>
      <c r="C22" s="24" t="s">
        <v>398</v>
      </c>
      <c r="D22" s="24" t="s">
        <v>77</v>
      </c>
      <c r="E22" s="32">
        <v>2.7083101851851851E-3</v>
      </c>
      <c r="F22" s="32">
        <v>2.6894212962962961E-3</v>
      </c>
      <c r="G22" s="32">
        <v>2.6709143518518518E-3</v>
      </c>
      <c r="H22" s="32">
        <v>2.6626273148148152E-3</v>
      </c>
      <c r="I22" s="42"/>
      <c r="J22" s="39">
        <v>1.0731273148148148E-2</v>
      </c>
      <c r="K22" s="43">
        <v>1</v>
      </c>
    </row>
    <row r="23" spans="1:11" x14ac:dyDescent="0.25">
      <c r="A23" s="23">
        <v>11</v>
      </c>
      <c r="B23" s="23">
        <v>103</v>
      </c>
      <c r="C23" s="24" t="s">
        <v>202</v>
      </c>
      <c r="D23" s="24" t="s">
        <v>203</v>
      </c>
      <c r="E23" s="32">
        <v>2.6991319444444445E-3</v>
      </c>
      <c r="F23" s="32">
        <v>2.6932407407407408E-3</v>
      </c>
      <c r="G23" s="32">
        <v>2.7220370370370371E-3</v>
      </c>
      <c r="H23" s="32">
        <v>2.8265972222222217E-3</v>
      </c>
      <c r="J23" s="39">
        <v>1.0941006944444444E-2</v>
      </c>
    </row>
    <row r="24" spans="1:11" x14ac:dyDescent="0.25">
      <c r="A24" s="86" t="s">
        <v>65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x14ac:dyDescent="0.25">
      <c r="A25" s="22" t="s">
        <v>1</v>
      </c>
      <c r="B25" s="22" t="s">
        <v>2</v>
      </c>
      <c r="C25" s="26" t="s">
        <v>3</v>
      </c>
      <c r="D25" s="26" t="s">
        <v>4</v>
      </c>
      <c r="E25" s="22" t="s">
        <v>5</v>
      </c>
      <c r="F25" s="22" t="s">
        <v>6</v>
      </c>
      <c r="G25" s="22" t="s">
        <v>7</v>
      </c>
      <c r="H25" s="22" t="s">
        <v>8</v>
      </c>
      <c r="I25" s="22" t="s">
        <v>9</v>
      </c>
      <c r="J25" s="22" t="s">
        <v>10</v>
      </c>
      <c r="K25" s="22" t="s">
        <v>161</v>
      </c>
    </row>
    <row r="26" spans="1:11" x14ac:dyDescent="0.25">
      <c r="A26" s="23">
        <v>1</v>
      </c>
      <c r="B26" s="23">
        <v>123</v>
      </c>
      <c r="C26" s="24" t="s">
        <v>87</v>
      </c>
      <c r="D26" s="24" t="s">
        <v>75</v>
      </c>
      <c r="E26" s="32">
        <v>2.1572685185185184E-3</v>
      </c>
      <c r="F26" s="32">
        <v>2.2425925925925925E-3</v>
      </c>
      <c r="G26" s="32">
        <v>2.2304050925925924E-3</v>
      </c>
      <c r="H26" s="32">
        <v>2.2652314814814813E-3</v>
      </c>
      <c r="J26" s="39">
        <v>8.8954976851851851E-3</v>
      </c>
      <c r="K26" s="43">
        <v>25</v>
      </c>
    </row>
    <row r="27" spans="1:11" x14ac:dyDescent="0.25">
      <c r="A27" s="23">
        <v>2</v>
      </c>
      <c r="B27" s="23">
        <v>129</v>
      </c>
      <c r="C27" s="24" t="s">
        <v>206</v>
      </c>
      <c r="D27" s="24" t="s">
        <v>207</v>
      </c>
      <c r="E27" s="32">
        <v>2.2248032407407407E-3</v>
      </c>
      <c r="F27" s="32">
        <v>2.2178703703703705E-3</v>
      </c>
      <c r="G27" s="32">
        <v>2.2401620370370375E-3</v>
      </c>
      <c r="H27" s="32">
        <v>2.225752314814815E-3</v>
      </c>
      <c r="I27" s="42"/>
      <c r="J27" s="39">
        <v>8.9085879629629619E-3</v>
      </c>
      <c r="K27" s="43">
        <v>18</v>
      </c>
    </row>
    <row r="28" spans="1:11" x14ac:dyDescent="0.25">
      <c r="A28" s="23">
        <v>3</v>
      </c>
      <c r="B28" s="23">
        <v>39</v>
      </c>
      <c r="C28" s="24" t="s">
        <v>73</v>
      </c>
      <c r="D28" s="24" t="s">
        <v>71</v>
      </c>
      <c r="E28" s="32">
        <v>2.2143055555555557E-3</v>
      </c>
      <c r="F28" s="32">
        <v>2.2299421296296299E-3</v>
      </c>
      <c r="G28" s="32">
        <v>2.2280439814814815E-3</v>
      </c>
      <c r="H28" s="32">
        <v>2.2280208333333332E-3</v>
      </c>
      <c r="I28" s="42">
        <v>3.472222222222222E-3</v>
      </c>
      <c r="J28" s="39">
        <v>8.9581828703703698E-3</v>
      </c>
      <c r="K28" s="43">
        <v>15</v>
      </c>
    </row>
    <row r="29" spans="1:11" x14ac:dyDescent="0.25">
      <c r="A29" s="23">
        <v>4</v>
      </c>
      <c r="B29" s="23">
        <v>30</v>
      </c>
      <c r="C29" s="24" t="s">
        <v>70</v>
      </c>
      <c r="D29" s="24" t="s">
        <v>71</v>
      </c>
      <c r="E29" s="32">
        <v>2.287673611111111E-3</v>
      </c>
      <c r="F29" s="32">
        <v>2.302939814814815E-3</v>
      </c>
      <c r="G29" s="32">
        <v>2.2862500000000001E-3</v>
      </c>
      <c r="H29" s="32">
        <v>2.3320833333333331E-3</v>
      </c>
      <c r="J29" s="39">
        <v>9.2089467592592605E-3</v>
      </c>
      <c r="K29" s="43">
        <v>12</v>
      </c>
    </row>
    <row r="30" spans="1:11" x14ac:dyDescent="0.25">
      <c r="A30" s="23">
        <v>5</v>
      </c>
      <c r="B30" s="23">
        <v>166</v>
      </c>
      <c r="C30" s="24" t="s">
        <v>20</v>
      </c>
      <c r="D30" s="24" t="s">
        <v>349</v>
      </c>
      <c r="E30" s="32">
        <v>2.2478819444444447E-3</v>
      </c>
      <c r="F30" s="32">
        <v>2.3180439814814813E-3</v>
      </c>
      <c r="G30" s="32">
        <v>2.3392476851851851E-3</v>
      </c>
      <c r="H30" s="32">
        <v>2.3459143518518521E-3</v>
      </c>
      <c r="I30" s="42">
        <v>3.472222222222222E-3</v>
      </c>
      <c r="J30" s="39">
        <v>9.308958333333334E-3</v>
      </c>
      <c r="K30" s="43">
        <v>10</v>
      </c>
    </row>
    <row r="31" spans="1:11" x14ac:dyDescent="0.25">
      <c r="A31" s="23">
        <v>6</v>
      </c>
      <c r="B31" s="23">
        <v>77</v>
      </c>
      <c r="C31" s="24" t="s">
        <v>74</v>
      </c>
      <c r="D31" s="24" t="s">
        <v>75</v>
      </c>
      <c r="E31" s="32">
        <v>2.2689583333333333E-3</v>
      </c>
      <c r="F31" s="32">
        <v>2.3716203703703703E-3</v>
      </c>
      <c r="G31" s="32">
        <v>2.3789351851851849E-3</v>
      </c>
      <c r="H31" s="32">
        <v>2.3982175925925928E-3</v>
      </c>
      <c r="J31" s="39">
        <v>9.4177314814814818E-3</v>
      </c>
      <c r="K31" s="43">
        <v>8</v>
      </c>
    </row>
    <row r="32" spans="1:11" x14ac:dyDescent="0.25">
      <c r="A32" s="23">
        <v>7</v>
      </c>
      <c r="B32" s="23">
        <v>161</v>
      </c>
      <c r="C32" s="24" t="s">
        <v>308</v>
      </c>
      <c r="D32" s="24" t="s">
        <v>191</v>
      </c>
      <c r="E32" s="32">
        <v>2.3246064814814817E-3</v>
      </c>
      <c r="F32" s="32">
        <v>2.3806481481481482E-3</v>
      </c>
      <c r="G32" s="32">
        <v>2.3762152777777779E-3</v>
      </c>
      <c r="H32" s="32">
        <v>2.3946643518518522E-3</v>
      </c>
      <c r="J32" s="39">
        <v>9.4761342592592588E-3</v>
      </c>
      <c r="K32" s="43">
        <v>6</v>
      </c>
    </row>
    <row r="33" spans="1:11" x14ac:dyDescent="0.25">
      <c r="A33" s="23">
        <v>8</v>
      </c>
      <c r="B33" s="23">
        <v>220</v>
      </c>
      <c r="C33" s="24" t="s">
        <v>381</v>
      </c>
      <c r="D33" s="24" t="s">
        <v>382</v>
      </c>
      <c r="E33" s="32">
        <v>2.3276504629629632E-3</v>
      </c>
      <c r="F33" s="32">
        <v>2.3674421296296295E-3</v>
      </c>
      <c r="G33" s="32">
        <v>2.3817824074074075E-3</v>
      </c>
      <c r="H33" s="32">
        <v>2.4673958333333332E-3</v>
      </c>
      <c r="J33" s="39">
        <v>9.5442708333333334E-3</v>
      </c>
      <c r="K33" s="43">
        <v>4</v>
      </c>
    </row>
    <row r="34" spans="1:11" x14ac:dyDescent="0.25">
      <c r="A34" s="23">
        <v>9</v>
      </c>
      <c r="B34" s="23">
        <v>137</v>
      </c>
      <c r="C34" s="24" t="s">
        <v>210</v>
      </c>
      <c r="D34" s="24" t="s">
        <v>211</v>
      </c>
      <c r="E34" s="32">
        <v>2.3578935185185187E-3</v>
      </c>
      <c r="F34" s="32">
        <v>2.3693750000000004E-3</v>
      </c>
      <c r="G34" s="32">
        <v>2.4277777777777778E-3</v>
      </c>
      <c r="H34" s="32">
        <v>2.3989120370370371E-3</v>
      </c>
      <c r="J34" s="39">
        <v>9.5539583333333327E-3</v>
      </c>
      <c r="K34" s="43">
        <v>2</v>
      </c>
    </row>
    <row r="35" spans="1:11" x14ac:dyDescent="0.25">
      <c r="A35" s="23">
        <v>10</v>
      </c>
      <c r="B35" s="23">
        <v>233</v>
      </c>
      <c r="C35" s="24" t="s">
        <v>399</v>
      </c>
      <c r="D35" s="24" t="s">
        <v>106</v>
      </c>
      <c r="E35" s="32">
        <v>2.3836226851851852E-3</v>
      </c>
      <c r="F35" s="32">
        <v>2.3989004629629634E-3</v>
      </c>
      <c r="G35" s="32">
        <v>2.43943287037037E-3</v>
      </c>
      <c r="H35" s="32">
        <v>2.4320023148148148E-3</v>
      </c>
      <c r="I35" s="42"/>
      <c r="J35" s="39">
        <v>9.6539583333333338E-3</v>
      </c>
      <c r="K35" s="43">
        <v>1</v>
      </c>
    </row>
    <row r="36" spans="1:11" x14ac:dyDescent="0.25">
      <c r="A36" s="23">
        <v>11</v>
      </c>
      <c r="B36" s="23">
        <v>3</v>
      </c>
      <c r="C36" s="24" t="s">
        <v>78</v>
      </c>
      <c r="D36" s="24" t="s">
        <v>79</v>
      </c>
      <c r="E36" s="32">
        <v>2.3660416666666665E-3</v>
      </c>
      <c r="F36" s="32">
        <v>2.4084027777777775E-3</v>
      </c>
      <c r="G36" s="32">
        <v>2.4447685185185184E-3</v>
      </c>
      <c r="H36" s="32">
        <v>2.4599652777777775E-3</v>
      </c>
      <c r="J36" s="39">
        <v>9.6791782407407399E-3</v>
      </c>
    </row>
    <row r="37" spans="1:11" x14ac:dyDescent="0.25">
      <c r="A37" s="23">
        <v>12</v>
      </c>
      <c r="B37" s="23">
        <v>92</v>
      </c>
      <c r="C37" s="24" t="s">
        <v>86</v>
      </c>
      <c r="D37" s="24" t="s">
        <v>77</v>
      </c>
      <c r="E37" s="32">
        <v>2.3729861111111109E-3</v>
      </c>
      <c r="F37" s="32">
        <v>2.4015740740740742E-3</v>
      </c>
      <c r="G37" s="32">
        <v>2.4265740740740736E-3</v>
      </c>
      <c r="H37" s="32">
        <v>2.5035185185185186E-3</v>
      </c>
      <c r="J37" s="39">
        <v>9.7046527777777791E-3</v>
      </c>
    </row>
    <row r="38" spans="1:11" x14ac:dyDescent="0.25">
      <c r="A38" s="23">
        <v>13</v>
      </c>
      <c r="B38" s="23">
        <v>147</v>
      </c>
      <c r="C38" s="24" t="s">
        <v>30</v>
      </c>
      <c r="D38" s="24" t="s">
        <v>69</v>
      </c>
      <c r="E38" s="32">
        <v>2.3667476851851848E-3</v>
      </c>
      <c r="F38" s="32">
        <v>2.4235532407407409E-3</v>
      </c>
      <c r="G38" s="32">
        <v>2.4312152777777778E-3</v>
      </c>
      <c r="H38" s="32">
        <v>2.5558333333333331E-3</v>
      </c>
      <c r="J38" s="39">
        <v>9.7773495370370358E-3</v>
      </c>
    </row>
    <row r="39" spans="1:11" x14ac:dyDescent="0.25">
      <c r="A39" s="23">
        <v>14</v>
      </c>
      <c r="B39" s="23">
        <v>135</v>
      </c>
      <c r="C39" s="24" t="s">
        <v>214</v>
      </c>
      <c r="D39" s="24" t="s">
        <v>106</v>
      </c>
      <c r="E39" s="32">
        <v>2.3711458333333332E-3</v>
      </c>
      <c r="F39" s="32">
        <v>2.4087731481481482E-3</v>
      </c>
      <c r="G39" s="32">
        <v>2.4711458333333334E-3</v>
      </c>
      <c r="H39" s="32">
        <v>2.4453587962962962E-3</v>
      </c>
      <c r="I39" s="42">
        <v>6.9444444444444441E-3</v>
      </c>
      <c r="J39" s="39">
        <v>9.8121643518518532E-3</v>
      </c>
    </row>
    <row r="40" spans="1:11" x14ac:dyDescent="0.25">
      <c r="A40" s="23">
        <v>15</v>
      </c>
      <c r="B40" s="23">
        <v>202</v>
      </c>
      <c r="C40" s="24" t="s">
        <v>400</v>
      </c>
      <c r="D40" s="24" t="s">
        <v>23</v>
      </c>
      <c r="E40" s="32">
        <v>2.4534722222222219E-3</v>
      </c>
      <c r="F40" s="32">
        <v>2.4537847222222222E-3</v>
      </c>
      <c r="G40" s="32">
        <v>2.500428240740741E-3</v>
      </c>
      <c r="H40" s="32">
        <v>2.440150462962963E-3</v>
      </c>
      <c r="I40" s="42">
        <v>6.9444444444444441E-3</v>
      </c>
      <c r="J40" s="39">
        <v>9.9635763888888899E-3</v>
      </c>
    </row>
    <row r="41" spans="1:11" x14ac:dyDescent="0.25">
      <c r="A41" s="23">
        <v>16</v>
      </c>
      <c r="B41" s="23">
        <v>9</v>
      </c>
      <c r="C41" s="24" t="s">
        <v>84</v>
      </c>
      <c r="D41" s="24" t="s">
        <v>58</v>
      </c>
      <c r="E41" s="32">
        <v>2.4078356481481481E-3</v>
      </c>
      <c r="F41" s="32">
        <v>2.4801736111111114E-3</v>
      </c>
      <c r="G41" s="32">
        <v>2.5060648148148147E-3</v>
      </c>
      <c r="H41" s="32">
        <v>4.2069444444444446E-3</v>
      </c>
      <c r="J41" s="39">
        <v>1.1601018518518517E-2</v>
      </c>
    </row>
    <row r="42" spans="1:11" x14ac:dyDescent="0.25">
      <c r="A42" s="86" t="s">
        <v>96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x14ac:dyDescent="0.25">
      <c r="A43" s="22" t="s">
        <v>1</v>
      </c>
      <c r="B43" s="22" t="s">
        <v>2</v>
      </c>
      <c r="C43" s="26" t="s">
        <v>3</v>
      </c>
      <c r="D43" s="26" t="s">
        <v>4</v>
      </c>
      <c r="E43" s="22" t="s">
        <v>5</v>
      </c>
      <c r="F43" s="22" t="s">
        <v>6</v>
      </c>
      <c r="G43" s="22" t="s">
        <v>7</v>
      </c>
      <c r="H43" s="22" t="s">
        <v>8</v>
      </c>
      <c r="I43" s="22" t="s">
        <v>9</v>
      </c>
      <c r="J43" s="22" t="s">
        <v>10</v>
      </c>
      <c r="K43" s="22" t="s">
        <v>161</v>
      </c>
    </row>
    <row r="44" spans="1:11" x14ac:dyDescent="0.25">
      <c r="A44" s="23">
        <v>1</v>
      </c>
      <c r="B44" s="23">
        <v>13</v>
      </c>
      <c r="C44" s="24" t="s">
        <v>97</v>
      </c>
      <c r="D44" s="24" t="s">
        <v>98</v>
      </c>
      <c r="E44" s="32">
        <v>2.1858680555555555E-3</v>
      </c>
      <c r="F44" s="32">
        <v>2.2363425925925927E-3</v>
      </c>
      <c r="G44" s="32">
        <v>2.2623958333333333E-3</v>
      </c>
      <c r="H44" s="32">
        <v>2.2903935185185184E-3</v>
      </c>
      <c r="J44" s="39">
        <v>8.9749999999999986E-3</v>
      </c>
      <c r="K44" s="43">
        <v>25</v>
      </c>
    </row>
    <row r="45" spans="1:11" x14ac:dyDescent="0.25">
      <c r="A45" s="23">
        <v>2</v>
      </c>
      <c r="B45" s="23">
        <v>111</v>
      </c>
      <c r="C45" s="24" t="s">
        <v>218</v>
      </c>
      <c r="D45" s="24" t="s">
        <v>279</v>
      </c>
      <c r="E45" s="32">
        <v>2.2221064814814816E-3</v>
      </c>
      <c r="F45" s="32">
        <v>2.2477314814814816E-3</v>
      </c>
      <c r="G45" s="32">
        <v>2.2044444444444442E-3</v>
      </c>
      <c r="H45" s="32">
        <v>2.3240393518518519E-3</v>
      </c>
      <c r="I45" s="42"/>
      <c r="J45" s="39">
        <v>8.9983217592592597E-3</v>
      </c>
      <c r="K45" s="43">
        <v>18</v>
      </c>
    </row>
    <row r="46" spans="1:11" x14ac:dyDescent="0.25">
      <c r="A46" s="23">
        <v>3</v>
      </c>
      <c r="B46" s="23">
        <v>93</v>
      </c>
      <c r="C46" s="24" t="s">
        <v>104</v>
      </c>
      <c r="D46" s="24" t="s">
        <v>25</v>
      </c>
      <c r="E46" s="32">
        <v>2.2850000000000001E-3</v>
      </c>
      <c r="F46" s="32">
        <v>2.4008564814814817E-3</v>
      </c>
      <c r="G46" s="32">
        <v>2.4386574074074072E-3</v>
      </c>
      <c r="H46" s="32">
        <v>2.433414351851852E-3</v>
      </c>
      <c r="J46" s="39">
        <v>9.5579282407407401E-3</v>
      </c>
      <c r="K46" s="43">
        <v>15</v>
      </c>
    </row>
    <row r="47" spans="1:11" x14ac:dyDescent="0.25">
      <c r="A47" s="23">
        <v>4</v>
      </c>
      <c r="B47" s="23">
        <v>208</v>
      </c>
      <c r="C47" s="24" t="s">
        <v>401</v>
      </c>
      <c r="D47" s="24" t="s">
        <v>81</v>
      </c>
      <c r="E47" s="32">
        <v>2.4122685185185185E-3</v>
      </c>
      <c r="F47" s="32">
        <v>2.4685185185185188E-3</v>
      </c>
      <c r="G47" s="32">
        <v>2.5339351851851851E-3</v>
      </c>
      <c r="H47" s="32">
        <v>2.5578472222222222E-3</v>
      </c>
      <c r="J47" s="39">
        <v>9.9725694444444454E-3</v>
      </c>
      <c r="K47" s="43">
        <v>12</v>
      </c>
    </row>
    <row r="48" spans="1:11" x14ac:dyDescent="0.25">
      <c r="A48" s="86" t="s">
        <v>113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11" x14ac:dyDescent="0.25">
      <c r="A49" s="22" t="s">
        <v>1</v>
      </c>
      <c r="B49" s="22" t="s">
        <v>2</v>
      </c>
      <c r="C49" s="26" t="s">
        <v>3</v>
      </c>
      <c r="D49" s="26" t="s">
        <v>4</v>
      </c>
      <c r="E49" s="22" t="s">
        <v>5</v>
      </c>
      <c r="F49" s="22" t="s">
        <v>6</v>
      </c>
      <c r="G49" s="22" t="s">
        <v>7</v>
      </c>
      <c r="H49" s="22" t="s">
        <v>8</v>
      </c>
      <c r="I49" s="22" t="s">
        <v>9</v>
      </c>
      <c r="J49" s="22" t="s">
        <v>10</v>
      </c>
      <c r="K49" s="22" t="s">
        <v>161</v>
      </c>
    </row>
    <row r="50" spans="1:11" x14ac:dyDescent="0.25">
      <c r="A50" s="23">
        <v>1</v>
      </c>
      <c r="B50" s="23">
        <v>155</v>
      </c>
      <c r="C50" s="24" t="s">
        <v>281</v>
      </c>
      <c r="D50" s="24" t="s">
        <v>282</v>
      </c>
      <c r="E50" s="32">
        <v>2.2023726851851852E-3</v>
      </c>
      <c r="F50" s="32">
        <v>2.2649652777777776E-3</v>
      </c>
      <c r="G50" s="32">
        <v>2.2774884259259259E-3</v>
      </c>
      <c r="H50" s="32">
        <v>2.2514583333333336E-3</v>
      </c>
      <c r="I50" s="42">
        <v>6.9444444444444441E-3</v>
      </c>
      <c r="J50" s="39">
        <v>9.1120254629629641E-3</v>
      </c>
      <c r="K50" s="43">
        <v>25</v>
      </c>
    </row>
    <row r="51" spans="1:11" x14ac:dyDescent="0.25">
      <c r="A51" s="23">
        <v>2</v>
      </c>
      <c r="B51" s="23">
        <v>99</v>
      </c>
      <c r="C51" s="24" t="s">
        <v>114</v>
      </c>
      <c r="D51" s="24" t="s">
        <v>115</v>
      </c>
      <c r="E51" s="32">
        <v>2.2173032407407406E-3</v>
      </c>
      <c r="F51" s="32">
        <v>2.2858680555555553E-3</v>
      </c>
      <c r="G51" s="32">
        <v>2.2898958333333335E-3</v>
      </c>
      <c r="H51" s="32">
        <v>2.2641435185185186E-3</v>
      </c>
      <c r="I51" s="42">
        <v>3.472222222222222E-3</v>
      </c>
      <c r="J51" s="39">
        <v>9.1150810185185189E-3</v>
      </c>
      <c r="K51" s="43">
        <v>18</v>
      </c>
    </row>
    <row r="52" spans="1:11" x14ac:dyDescent="0.25">
      <c r="A52" s="23">
        <v>3</v>
      </c>
      <c r="B52" s="23">
        <v>23</v>
      </c>
      <c r="C52" s="24" t="s">
        <v>117</v>
      </c>
      <c r="D52" s="24" t="s">
        <v>118</v>
      </c>
      <c r="E52" s="32">
        <v>2.2826736111111108E-3</v>
      </c>
      <c r="F52" s="32">
        <v>2.3575694444444443E-3</v>
      </c>
      <c r="G52" s="32">
        <v>2.3870486111111111E-3</v>
      </c>
      <c r="H52" s="32">
        <v>2.3768171296296293E-3</v>
      </c>
      <c r="J52" s="39">
        <v>9.4041087962962958E-3</v>
      </c>
      <c r="K52" s="43">
        <v>15</v>
      </c>
    </row>
    <row r="53" spans="1:11" x14ac:dyDescent="0.25">
      <c r="A53" s="23">
        <v>4</v>
      </c>
      <c r="B53" s="23">
        <v>44</v>
      </c>
      <c r="C53" s="24" t="s">
        <v>116</v>
      </c>
      <c r="D53" s="24" t="s">
        <v>115</v>
      </c>
      <c r="E53" s="32">
        <v>2.3213310185185186E-3</v>
      </c>
      <c r="F53" s="32">
        <v>2.3385069444444443E-3</v>
      </c>
      <c r="G53" s="32">
        <v>2.3735185185185187E-3</v>
      </c>
      <c r="H53" s="32">
        <v>2.4140393518518517E-3</v>
      </c>
      <c r="J53" s="39">
        <v>9.4473958333333337E-3</v>
      </c>
      <c r="K53" s="43">
        <v>12</v>
      </c>
    </row>
    <row r="54" spans="1:11" x14ac:dyDescent="0.25">
      <c r="A54" s="23">
        <v>5</v>
      </c>
      <c r="B54" s="23">
        <v>87</v>
      </c>
      <c r="C54" s="24" t="s">
        <v>121</v>
      </c>
      <c r="D54" s="24" t="s">
        <v>122</v>
      </c>
      <c r="E54" s="32">
        <v>2.3605208333333334E-3</v>
      </c>
      <c r="F54" s="32">
        <v>2.4689814814814813E-3</v>
      </c>
      <c r="G54" s="32">
        <v>2.4398032407407406E-3</v>
      </c>
      <c r="H54" s="32">
        <v>2.479212962962963E-3</v>
      </c>
      <c r="J54" s="39">
        <v>9.7485185185185192E-3</v>
      </c>
      <c r="K54" s="43">
        <v>10</v>
      </c>
    </row>
    <row r="55" spans="1:11" x14ac:dyDescent="0.25">
      <c r="A55" s="23">
        <v>6</v>
      </c>
      <c r="B55" s="23">
        <v>80</v>
      </c>
      <c r="C55" s="24" t="s">
        <v>123</v>
      </c>
      <c r="D55" s="24" t="s">
        <v>124</v>
      </c>
      <c r="E55" s="32">
        <v>2.4885763888888887E-3</v>
      </c>
      <c r="F55" s="32">
        <v>2.502789351851852E-3</v>
      </c>
      <c r="G55" s="32">
        <v>2.5478125000000002E-3</v>
      </c>
      <c r="H55" s="32">
        <v>2.5580671296296293E-3</v>
      </c>
      <c r="J55" s="39">
        <v>1.0097245370370371E-2</v>
      </c>
      <c r="K55" s="43">
        <v>8</v>
      </c>
    </row>
    <row r="56" spans="1:11" x14ac:dyDescent="0.25">
      <c r="A56" s="23">
        <v>7</v>
      </c>
      <c r="B56" s="23">
        <v>180</v>
      </c>
      <c r="C56" s="24" t="s">
        <v>318</v>
      </c>
      <c r="D56" s="24" t="s">
        <v>148</v>
      </c>
      <c r="E56" s="32">
        <v>2.4448958333333332E-3</v>
      </c>
      <c r="F56" s="32">
        <v>2.5587731481481481E-3</v>
      </c>
      <c r="G56" s="32">
        <v>2.5586574074074075E-3</v>
      </c>
      <c r="H56" s="32">
        <v>2.5843055555555554E-3</v>
      </c>
      <c r="I56" s="42">
        <v>3.472222222222222E-3</v>
      </c>
      <c r="J56" s="39">
        <v>1.0204502314814814E-2</v>
      </c>
      <c r="K56" s="43">
        <v>6</v>
      </c>
    </row>
    <row r="57" spans="1:11" x14ac:dyDescent="0.25">
      <c r="A57" s="23">
        <v>8</v>
      </c>
      <c r="B57" s="23">
        <v>204</v>
      </c>
      <c r="C57" s="24" t="s">
        <v>351</v>
      </c>
      <c r="D57" s="24" t="s">
        <v>402</v>
      </c>
      <c r="E57" s="32">
        <v>2.6834837962962962E-3</v>
      </c>
      <c r="F57" s="32">
        <v>2.5892129629629629E-3</v>
      </c>
      <c r="G57" s="32">
        <v>2.6809722222222222E-3</v>
      </c>
      <c r="H57" s="32">
        <v>2.7068634259259255E-3</v>
      </c>
      <c r="J57" s="39">
        <v>1.0660532407407407E-2</v>
      </c>
      <c r="K57" s="43">
        <v>4</v>
      </c>
    </row>
    <row r="58" spans="1:11" x14ac:dyDescent="0.25">
      <c r="A58" s="86" t="s">
        <v>452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1:11" x14ac:dyDescent="0.25">
      <c r="A59" s="22" t="s">
        <v>1</v>
      </c>
      <c r="B59" s="22" t="s">
        <v>2</v>
      </c>
      <c r="C59" s="26" t="s">
        <v>3</v>
      </c>
      <c r="D59" s="26" t="s">
        <v>4</v>
      </c>
      <c r="E59" s="22" t="s">
        <v>5</v>
      </c>
      <c r="F59" s="22" t="s">
        <v>6</v>
      </c>
      <c r="G59" s="22" t="s">
        <v>7</v>
      </c>
      <c r="H59" s="22" t="s">
        <v>8</v>
      </c>
      <c r="I59" s="22" t="s">
        <v>9</v>
      </c>
      <c r="J59" s="22" t="s">
        <v>10</v>
      </c>
      <c r="K59" s="22" t="s">
        <v>161</v>
      </c>
    </row>
    <row r="60" spans="1:11" x14ac:dyDescent="0.25">
      <c r="A60" s="24">
        <v>1</v>
      </c>
      <c r="B60" s="24">
        <v>195</v>
      </c>
      <c r="C60" s="24" t="s">
        <v>322</v>
      </c>
      <c r="D60" s="24" t="s">
        <v>323</v>
      </c>
      <c r="E60" s="32">
        <v>1.7449189814814816E-3</v>
      </c>
      <c r="F60" s="32">
        <v>1.6861689814814814E-3</v>
      </c>
      <c r="G60" s="32">
        <v>1.7130208333333335E-3</v>
      </c>
      <c r="H60" s="32">
        <v>1.6788194444444444E-3</v>
      </c>
      <c r="I60" s="42">
        <v>3.472222222222222E-3</v>
      </c>
      <c r="J60" s="39">
        <v>6.880798611111111E-3</v>
      </c>
      <c r="K60" s="43">
        <v>25</v>
      </c>
    </row>
    <row r="61" spans="1:11" x14ac:dyDescent="0.25">
      <c r="A61" s="24">
        <v>2</v>
      </c>
      <c r="B61" s="24">
        <v>61</v>
      </c>
      <c r="C61" s="24" t="s">
        <v>136</v>
      </c>
      <c r="D61" s="24" t="s">
        <v>137</v>
      </c>
      <c r="E61" s="32">
        <v>1.7411574074074074E-3</v>
      </c>
      <c r="F61" s="32">
        <v>1.7916550925925927E-3</v>
      </c>
      <c r="G61" s="32">
        <v>1.7091435185185187E-3</v>
      </c>
      <c r="H61" s="32">
        <v>1.7077546296296294E-3</v>
      </c>
      <c r="J61" s="39">
        <v>6.9497106481481476E-3</v>
      </c>
      <c r="K61" s="43">
        <v>18</v>
      </c>
    </row>
    <row r="62" spans="1:11" x14ac:dyDescent="0.25">
      <c r="A62" s="24">
        <v>3</v>
      </c>
      <c r="B62" s="24">
        <v>198</v>
      </c>
      <c r="C62" s="24" t="s">
        <v>324</v>
      </c>
      <c r="D62" s="24" t="s">
        <v>77</v>
      </c>
      <c r="E62" s="32">
        <v>1.7098726851851849E-3</v>
      </c>
      <c r="F62" s="32">
        <v>1.7343171296296297E-3</v>
      </c>
      <c r="G62" s="32">
        <v>1.7655208333333334E-3</v>
      </c>
      <c r="H62" s="32">
        <v>1.7473148148148146E-3</v>
      </c>
      <c r="I62" s="42">
        <v>6.9444444444444441E-3</v>
      </c>
      <c r="J62" s="39">
        <v>7.0727662037037044E-3</v>
      </c>
      <c r="K62" s="43">
        <v>15</v>
      </c>
    </row>
    <row r="63" spans="1:11" x14ac:dyDescent="0.25">
      <c r="A63" s="24">
        <v>4</v>
      </c>
      <c r="B63" s="24">
        <v>177</v>
      </c>
      <c r="C63" s="24" t="s">
        <v>312</v>
      </c>
      <c r="D63" s="24" t="s">
        <v>137</v>
      </c>
      <c r="E63" s="32">
        <v>1.8054166666666668E-3</v>
      </c>
      <c r="F63" s="32">
        <v>1.8226273148148149E-3</v>
      </c>
      <c r="G63" s="32">
        <v>1.8285879629629631E-3</v>
      </c>
      <c r="H63" s="32">
        <v>1.7839814814814817E-3</v>
      </c>
      <c r="I63" s="42">
        <v>1.0416666666666666E-2</v>
      </c>
      <c r="J63" s="39">
        <v>7.4142245370370369E-3</v>
      </c>
      <c r="K63" s="43">
        <v>12</v>
      </c>
    </row>
    <row r="64" spans="1:11" x14ac:dyDescent="0.25">
      <c r="A64" s="24">
        <v>5</v>
      </c>
      <c r="B64" s="24">
        <v>193</v>
      </c>
      <c r="C64" s="24" t="s">
        <v>353</v>
      </c>
      <c r="D64" s="24" t="s">
        <v>77</v>
      </c>
      <c r="E64" s="36">
        <v>2.3495370370370371E-3</v>
      </c>
      <c r="F64" s="32">
        <v>1.8004629629629629E-3</v>
      </c>
      <c r="G64" s="32">
        <v>1.8398726851851851E-3</v>
      </c>
      <c r="H64" s="32">
        <v>1.7527777777777778E-3</v>
      </c>
      <c r="J64" s="39">
        <v>7.7426504629629633E-3</v>
      </c>
      <c r="K64" s="43">
        <v>10</v>
      </c>
    </row>
    <row r="65" spans="1:11" x14ac:dyDescent="0.25">
      <c r="A65" s="24">
        <v>6</v>
      </c>
      <c r="B65" s="24">
        <v>46</v>
      </c>
      <c r="C65" s="24" t="s">
        <v>47</v>
      </c>
      <c r="D65" s="24" t="s">
        <v>403</v>
      </c>
      <c r="E65" s="32">
        <v>1.9340625E-3</v>
      </c>
      <c r="F65" s="32">
        <v>1.9504861111111112E-3</v>
      </c>
      <c r="G65" s="32">
        <v>1.9295833333333333E-3</v>
      </c>
      <c r="H65" s="32">
        <v>1.9752083333333336E-3</v>
      </c>
      <c r="J65" s="39">
        <v>7.7893402777777778E-3</v>
      </c>
      <c r="K65" s="43">
        <v>8</v>
      </c>
    </row>
    <row r="66" spans="1:11" x14ac:dyDescent="0.25">
      <c r="A66" s="24">
        <v>7</v>
      </c>
      <c r="B66" s="24">
        <v>22</v>
      </c>
      <c r="C66" s="24" t="s">
        <v>235</v>
      </c>
      <c r="D66" s="24" t="s">
        <v>236</v>
      </c>
      <c r="E66" s="32">
        <v>1.9304282407407406E-3</v>
      </c>
      <c r="F66" s="32">
        <v>1.9190740740740739E-3</v>
      </c>
      <c r="G66" s="32">
        <v>1.9381134259259258E-3</v>
      </c>
      <c r="H66" s="32">
        <v>1.9587037037037038E-3</v>
      </c>
      <c r="I66" s="42">
        <v>3.472222222222222E-3</v>
      </c>
      <c r="J66" s="39">
        <v>7.804189814814815E-3</v>
      </c>
      <c r="K66" s="43">
        <v>6</v>
      </c>
    </row>
    <row r="67" spans="1:11" x14ac:dyDescent="0.25">
      <c r="A67" s="24">
        <v>8</v>
      </c>
      <c r="B67" s="24">
        <v>209</v>
      </c>
      <c r="C67" s="24" t="s">
        <v>404</v>
      </c>
      <c r="D67" s="24" t="s">
        <v>25</v>
      </c>
      <c r="E67" s="32">
        <v>2.070196759259259E-3</v>
      </c>
      <c r="F67" s="32">
        <v>2.1142361111111114E-3</v>
      </c>
      <c r="G67" s="32">
        <v>2.0984953703703704E-3</v>
      </c>
      <c r="H67" s="32">
        <v>2.0737268518518518E-3</v>
      </c>
      <c r="J67" s="39">
        <v>8.3566550925925926E-3</v>
      </c>
      <c r="K67" s="43">
        <v>4</v>
      </c>
    </row>
    <row r="68" spans="1:11" x14ac:dyDescent="0.25">
      <c r="A68" s="24">
        <v>9</v>
      </c>
      <c r="B68" s="24">
        <v>211</v>
      </c>
      <c r="C68" s="24" t="s">
        <v>391</v>
      </c>
      <c r="D68" s="24" t="s">
        <v>77</v>
      </c>
      <c r="E68" s="36">
        <v>2.3495370370370371E-3</v>
      </c>
      <c r="F68" s="32">
        <v>1.8100925925925925E-3</v>
      </c>
      <c r="G68" s="32">
        <v>1.9090740740740741E-3</v>
      </c>
      <c r="H68" s="36">
        <v>2.2916666666666667E-3</v>
      </c>
      <c r="J68" s="39">
        <v>8.3603703703703704E-3</v>
      </c>
      <c r="K68" s="43">
        <v>2</v>
      </c>
    </row>
    <row r="69" spans="1:11" x14ac:dyDescent="0.25">
      <c r="A69" s="24">
        <v>10</v>
      </c>
      <c r="B69" s="24">
        <v>206</v>
      </c>
      <c r="C69" s="24" t="s">
        <v>405</v>
      </c>
      <c r="D69" s="24" t="s">
        <v>21</v>
      </c>
      <c r="E69" s="32">
        <v>2.1169097222222223E-3</v>
      </c>
      <c r="F69" s="32">
        <v>2.3462037037037036E-3</v>
      </c>
      <c r="G69" s="32">
        <v>2.0995717592592594E-3</v>
      </c>
      <c r="H69" s="32">
        <v>2.0968402777777778E-3</v>
      </c>
      <c r="I69" s="42">
        <v>3.472222222222222E-3</v>
      </c>
      <c r="J69" s="39">
        <v>8.7173958333333339E-3</v>
      </c>
      <c r="K69" s="43">
        <v>1</v>
      </c>
    </row>
    <row r="70" spans="1:11" x14ac:dyDescent="0.25">
      <c r="A70" s="24">
        <v>11</v>
      </c>
      <c r="B70" s="24">
        <v>139</v>
      </c>
      <c r="C70" s="24" t="s">
        <v>240</v>
      </c>
      <c r="D70" s="24" t="s">
        <v>23</v>
      </c>
      <c r="E70" s="32">
        <v>2.2249189814814814E-3</v>
      </c>
      <c r="F70" s="32">
        <v>2.2214467592592594E-3</v>
      </c>
      <c r="G70" s="32">
        <v>2.2067939814814815E-3</v>
      </c>
      <c r="H70" s="32">
        <v>2.2371875E-3</v>
      </c>
      <c r="J70" s="39">
        <v>8.8903472222222214E-3</v>
      </c>
    </row>
    <row r="71" spans="1:11" x14ac:dyDescent="0.25">
      <c r="A71" s="24">
        <v>12</v>
      </c>
      <c r="B71" s="24">
        <v>210</v>
      </c>
      <c r="C71" s="24" t="s">
        <v>406</v>
      </c>
      <c r="D71" s="24" t="s">
        <v>25</v>
      </c>
      <c r="E71" s="32">
        <v>2.2995601851851853E-3</v>
      </c>
      <c r="F71" s="32">
        <v>2.1388541666666669E-3</v>
      </c>
      <c r="G71" s="32">
        <v>2.3948611111111111E-3</v>
      </c>
      <c r="H71" s="32">
        <v>2.0949652777777776E-3</v>
      </c>
      <c r="I71" s="42">
        <v>3.472222222222222E-3</v>
      </c>
      <c r="J71" s="39">
        <v>8.9861111111111096E-3</v>
      </c>
    </row>
  </sheetData>
  <mergeCells count="7">
    <mergeCell ref="A48:K48"/>
    <mergeCell ref="A58:K58"/>
    <mergeCell ref="A1:K1"/>
    <mergeCell ref="A2:K2"/>
    <mergeCell ref="A11:K11"/>
    <mergeCell ref="A24:K24"/>
    <mergeCell ref="A42:K42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K1"/>
    </sheetView>
  </sheetViews>
  <sheetFormatPr defaultColWidth="6.14062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6.140625" style="24"/>
  </cols>
  <sheetData>
    <row r="1" spans="1:11" ht="15.75" x14ac:dyDescent="0.25">
      <c r="A1" s="85" t="s">
        <v>469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22" t="s">
        <v>1</v>
      </c>
      <c r="B2" s="22" t="s">
        <v>2</v>
      </c>
      <c r="C2" s="26" t="s">
        <v>3</v>
      </c>
      <c r="D2" s="26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161</v>
      </c>
    </row>
    <row r="3" spans="1:11" x14ac:dyDescent="0.25">
      <c r="A3" s="23">
        <v>1</v>
      </c>
      <c r="B3" s="23">
        <v>123</v>
      </c>
      <c r="C3" s="24" t="s">
        <v>87</v>
      </c>
      <c r="D3" s="24" t="s">
        <v>75</v>
      </c>
      <c r="E3" s="32">
        <v>2.1572685185185184E-3</v>
      </c>
      <c r="F3" s="32">
        <v>2.2425925925925925E-3</v>
      </c>
      <c r="G3" s="32">
        <v>2.2304050925925924E-3</v>
      </c>
      <c r="H3" s="32">
        <v>2.2652314814814813E-3</v>
      </c>
      <c r="J3" s="39">
        <v>8.8954976851851851E-3</v>
      </c>
      <c r="K3" s="43">
        <v>25</v>
      </c>
    </row>
    <row r="4" spans="1:11" x14ac:dyDescent="0.25">
      <c r="A4" s="23">
        <v>2</v>
      </c>
      <c r="B4" s="23">
        <v>129</v>
      </c>
      <c r="C4" s="24" t="s">
        <v>206</v>
      </c>
      <c r="D4" s="24" t="s">
        <v>207</v>
      </c>
      <c r="E4" s="32">
        <v>2.2248032407407407E-3</v>
      </c>
      <c r="F4" s="32">
        <v>2.2178703703703705E-3</v>
      </c>
      <c r="G4" s="32">
        <v>2.2401620370370375E-3</v>
      </c>
      <c r="H4" s="32">
        <v>2.225752314814815E-3</v>
      </c>
      <c r="I4" s="42"/>
      <c r="J4" s="39">
        <v>8.9085879629629619E-3</v>
      </c>
      <c r="K4" s="43">
        <v>18</v>
      </c>
    </row>
    <row r="5" spans="1:11" x14ac:dyDescent="0.25">
      <c r="A5" s="23">
        <v>3</v>
      </c>
      <c r="B5" s="23">
        <v>39</v>
      </c>
      <c r="C5" s="24" t="s">
        <v>73</v>
      </c>
      <c r="D5" s="24" t="s">
        <v>71</v>
      </c>
      <c r="E5" s="32">
        <v>2.2143055555555557E-3</v>
      </c>
      <c r="F5" s="32">
        <v>2.2299421296296299E-3</v>
      </c>
      <c r="G5" s="32">
        <v>2.2280439814814815E-3</v>
      </c>
      <c r="H5" s="32">
        <v>2.2280208333333332E-3</v>
      </c>
      <c r="I5" s="42">
        <v>3.472222222222222E-3</v>
      </c>
      <c r="J5" s="39">
        <v>8.9581828703703698E-3</v>
      </c>
      <c r="K5" s="43">
        <v>15</v>
      </c>
    </row>
    <row r="6" spans="1:11" x14ac:dyDescent="0.25">
      <c r="A6" s="23">
        <v>4</v>
      </c>
      <c r="B6" s="23">
        <v>214</v>
      </c>
      <c r="C6" s="24" t="s">
        <v>379</v>
      </c>
      <c r="D6" s="24" t="s">
        <v>323</v>
      </c>
      <c r="E6" s="32">
        <v>2.2224768518518518E-3</v>
      </c>
      <c r="F6" s="32">
        <v>2.2260879629629627E-3</v>
      </c>
      <c r="G6" s="32">
        <v>2.2700231481481482E-3</v>
      </c>
      <c r="H6" s="32">
        <v>2.2510300925925927E-3</v>
      </c>
      <c r="I6" s="42"/>
      <c r="J6" s="39">
        <v>8.9696180555555553E-3</v>
      </c>
      <c r="K6" s="43">
        <v>12</v>
      </c>
    </row>
    <row r="7" spans="1:11" x14ac:dyDescent="0.25">
      <c r="A7" s="23">
        <v>5</v>
      </c>
      <c r="B7" s="23">
        <v>13</v>
      </c>
      <c r="C7" s="24" t="s">
        <v>97</v>
      </c>
      <c r="D7" s="24" t="s">
        <v>98</v>
      </c>
      <c r="E7" s="32">
        <v>2.1858680555555555E-3</v>
      </c>
      <c r="F7" s="32">
        <v>2.2363425925925927E-3</v>
      </c>
      <c r="G7" s="32">
        <v>2.2623958333333333E-3</v>
      </c>
      <c r="H7" s="32">
        <v>2.2903935185185184E-3</v>
      </c>
      <c r="I7" s="42"/>
      <c r="J7" s="39">
        <v>8.9749999999999986E-3</v>
      </c>
      <c r="K7" s="43">
        <v>10</v>
      </c>
    </row>
    <row r="8" spans="1:11" x14ac:dyDescent="0.25">
      <c r="A8" s="23">
        <v>6</v>
      </c>
      <c r="B8" s="23">
        <v>159</v>
      </c>
      <c r="C8" s="24" t="s">
        <v>377</v>
      </c>
      <c r="D8" s="24" t="s">
        <v>25</v>
      </c>
      <c r="E8" s="32">
        <v>2.2288541666666667E-3</v>
      </c>
      <c r="F8" s="32">
        <v>2.2805902777777777E-3</v>
      </c>
      <c r="G8" s="32">
        <v>2.2868634259259261E-3</v>
      </c>
      <c r="H8" s="32">
        <v>2.2012962962962962E-3</v>
      </c>
      <c r="I8" s="42"/>
      <c r="J8" s="39">
        <v>8.9976041666666676E-3</v>
      </c>
      <c r="K8" s="43">
        <v>8</v>
      </c>
    </row>
    <row r="9" spans="1:11" x14ac:dyDescent="0.25">
      <c r="A9" s="23">
        <v>7</v>
      </c>
      <c r="B9" s="23">
        <v>111</v>
      </c>
      <c r="C9" s="24" t="s">
        <v>218</v>
      </c>
      <c r="D9" s="24" t="s">
        <v>279</v>
      </c>
      <c r="E9" s="32">
        <v>2.2221064814814816E-3</v>
      </c>
      <c r="F9" s="32">
        <v>2.2477314814814816E-3</v>
      </c>
      <c r="G9" s="32">
        <v>2.2044444444444442E-3</v>
      </c>
      <c r="H9" s="32">
        <v>2.3240393518518519E-3</v>
      </c>
      <c r="I9" s="42"/>
      <c r="J9" s="39">
        <v>8.9983217592592597E-3</v>
      </c>
      <c r="K9" s="43">
        <v>6</v>
      </c>
    </row>
    <row r="10" spans="1:11" x14ac:dyDescent="0.25">
      <c r="A10" s="23">
        <v>8</v>
      </c>
      <c r="B10" s="23">
        <v>115</v>
      </c>
      <c r="C10" s="24" t="s">
        <v>336</v>
      </c>
      <c r="D10" s="24" t="s">
        <v>25</v>
      </c>
      <c r="E10" s="32">
        <v>2.2026736111111114E-3</v>
      </c>
      <c r="F10" s="32">
        <v>2.1983680555555554E-3</v>
      </c>
      <c r="G10" s="32">
        <v>2.2825115740740744E-3</v>
      </c>
      <c r="H10" s="32">
        <v>2.2778356481481482E-3</v>
      </c>
      <c r="I10" s="42">
        <v>3.472222222222222E-3</v>
      </c>
      <c r="J10" s="39">
        <v>9.0192592592592599E-3</v>
      </c>
      <c r="K10" s="43">
        <v>4</v>
      </c>
    </row>
    <row r="11" spans="1:11" x14ac:dyDescent="0.25">
      <c r="A11" s="23">
        <v>9</v>
      </c>
      <c r="B11" s="23">
        <v>34</v>
      </c>
      <c r="C11" s="24" t="s">
        <v>11</v>
      </c>
      <c r="D11" s="24" t="s">
        <v>12</v>
      </c>
      <c r="E11" s="32">
        <v>2.3330324074074074E-3</v>
      </c>
      <c r="F11" s="32">
        <v>2.2434837962962964E-3</v>
      </c>
      <c r="G11" s="32">
        <v>2.2638310185185188E-3</v>
      </c>
      <c r="H11" s="32">
        <v>2.2655439814814817E-3</v>
      </c>
      <c r="I11" s="42"/>
      <c r="J11" s="39">
        <v>9.1058912037037028E-3</v>
      </c>
      <c r="K11" s="43">
        <v>2</v>
      </c>
    </row>
    <row r="12" spans="1:11" x14ac:dyDescent="0.25">
      <c r="A12" s="23">
        <v>10</v>
      </c>
      <c r="B12" s="23">
        <v>155</v>
      </c>
      <c r="C12" s="24" t="s">
        <v>281</v>
      </c>
      <c r="D12" s="24" t="s">
        <v>282</v>
      </c>
      <c r="E12" s="32">
        <v>2.2023726851851852E-3</v>
      </c>
      <c r="F12" s="32">
        <v>2.2649652777777776E-3</v>
      </c>
      <c r="G12" s="32">
        <v>2.2774884259259259E-3</v>
      </c>
      <c r="H12" s="32">
        <v>2.2514583333333336E-3</v>
      </c>
      <c r="I12" s="42">
        <v>6.9444444444444441E-3</v>
      </c>
      <c r="J12" s="39">
        <v>9.1120254629629641E-3</v>
      </c>
      <c r="K12" s="43">
        <v>1</v>
      </c>
    </row>
    <row r="13" spans="1:11" x14ac:dyDescent="0.25">
      <c r="A13" s="23">
        <v>11</v>
      </c>
      <c r="B13" s="23">
        <v>99</v>
      </c>
      <c r="C13" s="24" t="s">
        <v>114</v>
      </c>
      <c r="D13" s="24" t="s">
        <v>115</v>
      </c>
      <c r="E13" s="32">
        <v>2.2173032407407406E-3</v>
      </c>
      <c r="F13" s="32">
        <v>2.2858680555555553E-3</v>
      </c>
      <c r="G13" s="32">
        <v>2.2898958333333335E-3</v>
      </c>
      <c r="H13" s="32">
        <v>2.2641435185185186E-3</v>
      </c>
      <c r="I13" s="42">
        <v>3.472222222222222E-3</v>
      </c>
      <c r="J13" s="39">
        <v>9.1150810185185189E-3</v>
      </c>
    </row>
    <row r="14" spans="1:11" x14ac:dyDescent="0.25">
      <c r="A14" s="23">
        <v>12</v>
      </c>
      <c r="B14" s="23">
        <v>11</v>
      </c>
      <c r="C14" s="24" t="s">
        <v>141</v>
      </c>
      <c r="D14" s="24" t="s">
        <v>142</v>
      </c>
      <c r="E14" s="32">
        <v>2.2569907407407408E-3</v>
      </c>
      <c r="F14" s="32">
        <v>2.2776388888888885E-3</v>
      </c>
      <c r="G14" s="32">
        <v>2.3069791666666668E-3</v>
      </c>
      <c r="H14" s="32">
        <v>2.2601041666666668E-3</v>
      </c>
      <c r="I14" s="42">
        <v>3.472222222222222E-3</v>
      </c>
      <c r="J14" s="39">
        <v>9.1595833333333338E-3</v>
      </c>
    </row>
    <row r="15" spans="1:11" x14ac:dyDescent="0.25">
      <c r="A15" s="23">
        <v>13</v>
      </c>
      <c r="B15" s="23">
        <v>30</v>
      </c>
      <c r="C15" s="24" t="s">
        <v>70</v>
      </c>
      <c r="D15" s="24" t="s">
        <v>71</v>
      </c>
      <c r="E15" s="32">
        <v>2.287673611111111E-3</v>
      </c>
      <c r="F15" s="32">
        <v>2.302939814814815E-3</v>
      </c>
      <c r="G15" s="32">
        <v>2.2862500000000001E-3</v>
      </c>
      <c r="H15" s="32">
        <v>2.3320833333333331E-3</v>
      </c>
      <c r="I15" s="42"/>
      <c r="J15" s="39">
        <v>9.2089467592592605E-3</v>
      </c>
    </row>
    <row r="16" spans="1:11" x14ac:dyDescent="0.25">
      <c r="A16" s="23">
        <v>14</v>
      </c>
      <c r="B16" s="23">
        <v>28</v>
      </c>
      <c r="C16" s="24" t="s">
        <v>33</v>
      </c>
      <c r="D16" s="24" t="s">
        <v>34</v>
      </c>
      <c r="E16" s="32">
        <v>2.2779166666666664E-3</v>
      </c>
      <c r="F16" s="32">
        <v>2.3106712962962963E-3</v>
      </c>
      <c r="G16" s="32">
        <v>2.3425347222222224E-3</v>
      </c>
      <c r="H16" s="32">
        <v>2.328888888888889E-3</v>
      </c>
      <c r="I16" s="42"/>
      <c r="J16" s="39">
        <v>9.2600115740740733E-3</v>
      </c>
    </row>
    <row r="17" spans="1:10" x14ac:dyDescent="0.25">
      <c r="A17" s="23">
        <v>15</v>
      </c>
      <c r="B17" s="23">
        <v>166</v>
      </c>
      <c r="C17" s="24" t="s">
        <v>20</v>
      </c>
      <c r="D17" s="24" t="s">
        <v>349</v>
      </c>
      <c r="E17" s="32">
        <v>2.2478819444444447E-3</v>
      </c>
      <c r="F17" s="32">
        <v>2.3180439814814813E-3</v>
      </c>
      <c r="G17" s="32">
        <v>2.3392476851851851E-3</v>
      </c>
      <c r="H17" s="32">
        <v>2.3459143518518521E-3</v>
      </c>
      <c r="I17" s="42">
        <v>3.472222222222222E-3</v>
      </c>
      <c r="J17" s="39">
        <v>9.308958333333334E-3</v>
      </c>
    </row>
    <row r="18" spans="1:10" x14ac:dyDescent="0.25">
      <c r="A18" s="23">
        <v>16</v>
      </c>
      <c r="B18" s="23">
        <v>21</v>
      </c>
      <c r="C18" s="24" t="s">
        <v>49</v>
      </c>
      <c r="D18" s="24" t="s">
        <v>50</v>
      </c>
      <c r="E18" s="32">
        <v>2.3004745370370371E-3</v>
      </c>
      <c r="F18" s="32">
        <v>2.3451504629629629E-3</v>
      </c>
      <c r="G18" s="32">
        <v>2.3667129629629628E-3</v>
      </c>
      <c r="H18" s="32">
        <v>2.3487268518518518E-3</v>
      </c>
      <c r="I18" s="42"/>
      <c r="J18" s="39">
        <v>9.3610648148148151E-3</v>
      </c>
    </row>
    <row r="19" spans="1:10" x14ac:dyDescent="0.25">
      <c r="A19" s="23">
        <v>17</v>
      </c>
      <c r="B19" s="23">
        <v>333</v>
      </c>
      <c r="C19" s="24" t="s">
        <v>39</v>
      </c>
      <c r="D19" s="24" t="s">
        <v>40</v>
      </c>
      <c r="E19" s="32">
        <v>2.3047800925925926E-3</v>
      </c>
      <c r="F19" s="32">
        <v>2.3513425925925928E-3</v>
      </c>
      <c r="G19" s="32">
        <v>2.3662268518518516E-3</v>
      </c>
      <c r="H19" s="32">
        <v>2.351134259259259E-3</v>
      </c>
      <c r="I19" s="42"/>
      <c r="J19" s="39">
        <v>9.3734837962962964E-3</v>
      </c>
    </row>
    <row r="20" spans="1:10" x14ac:dyDescent="0.25">
      <c r="A20" s="23">
        <v>18</v>
      </c>
      <c r="B20" s="23">
        <v>23</v>
      </c>
      <c r="C20" s="24" t="s">
        <v>117</v>
      </c>
      <c r="D20" s="24" t="s">
        <v>118</v>
      </c>
      <c r="E20" s="32">
        <v>2.2826736111111108E-3</v>
      </c>
      <c r="F20" s="32">
        <v>2.3575694444444443E-3</v>
      </c>
      <c r="G20" s="32">
        <v>2.3870486111111111E-3</v>
      </c>
      <c r="H20" s="32">
        <v>2.3768171296296293E-3</v>
      </c>
      <c r="I20" s="42"/>
      <c r="J20" s="39">
        <v>9.4041087962962958E-3</v>
      </c>
    </row>
    <row r="21" spans="1:10" x14ac:dyDescent="0.25">
      <c r="A21" s="23">
        <v>19</v>
      </c>
      <c r="B21" s="23">
        <v>77</v>
      </c>
      <c r="C21" s="24" t="s">
        <v>74</v>
      </c>
      <c r="D21" s="24" t="s">
        <v>75</v>
      </c>
      <c r="E21" s="32">
        <v>2.2689583333333333E-3</v>
      </c>
      <c r="F21" s="32">
        <v>2.3716203703703703E-3</v>
      </c>
      <c r="G21" s="32">
        <v>2.3789351851851849E-3</v>
      </c>
      <c r="H21" s="32">
        <v>2.3982175925925928E-3</v>
      </c>
      <c r="I21" s="42"/>
      <c r="J21" s="39">
        <v>9.4177314814814818E-3</v>
      </c>
    </row>
    <row r="22" spans="1:10" x14ac:dyDescent="0.25">
      <c r="A22" s="23">
        <v>20</v>
      </c>
      <c r="B22" s="23">
        <v>44</v>
      </c>
      <c r="C22" s="24" t="s">
        <v>116</v>
      </c>
      <c r="D22" s="24" t="s">
        <v>115</v>
      </c>
      <c r="E22" s="32">
        <v>2.3213310185185186E-3</v>
      </c>
      <c r="F22" s="32">
        <v>2.3385069444444443E-3</v>
      </c>
      <c r="G22" s="32">
        <v>2.3735185185185187E-3</v>
      </c>
      <c r="H22" s="32">
        <v>2.4140393518518517E-3</v>
      </c>
      <c r="I22" s="42"/>
      <c r="J22" s="39">
        <v>9.4473958333333337E-3</v>
      </c>
    </row>
    <row r="23" spans="1:10" x14ac:dyDescent="0.25">
      <c r="A23" s="23">
        <v>21</v>
      </c>
      <c r="B23" s="23">
        <v>161</v>
      </c>
      <c r="C23" s="24" t="s">
        <v>308</v>
      </c>
      <c r="D23" s="24" t="s">
        <v>191</v>
      </c>
      <c r="E23" s="32">
        <v>2.3246064814814817E-3</v>
      </c>
      <c r="F23" s="32">
        <v>2.3806481481481482E-3</v>
      </c>
      <c r="G23" s="32">
        <v>2.3762152777777779E-3</v>
      </c>
      <c r="H23" s="32">
        <v>2.3946643518518522E-3</v>
      </c>
      <c r="I23" s="42"/>
      <c r="J23" s="39">
        <v>9.4761342592592588E-3</v>
      </c>
    </row>
    <row r="24" spans="1:10" x14ac:dyDescent="0.25">
      <c r="A24" s="23">
        <v>22</v>
      </c>
      <c r="B24" s="23">
        <v>153</v>
      </c>
      <c r="C24" s="24" t="s">
        <v>262</v>
      </c>
      <c r="D24" s="24" t="s">
        <v>205</v>
      </c>
      <c r="E24" s="32">
        <v>2.2942939814814818E-3</v>
      </c>
      <c r="F24" s="32">
        <v>2.382384259259259E-3</v>
      </c>
      <c r="G24" s="32">
        <v>2.410625E-3</v>
      </c>
      <c r="H24" s="32">
        <v>2.390659722222222E-3</v>
      </c>
      <c r="I24" s="42"/>
      <c r="J24" s="39">
        <v>9.4779629629629623E-3</v>
      </c>
    </row>
    <row r="25" spans="1:10" x14ac:dyDescent="0.25">
      <c r="A25" s="23">
        <v>23</v>
      </c>
      <c r="B25" s="23">
        <v>220</v>
      </c>
      <c r="C25" s="24" t="s">
        <v>381</v>
      </c>
      <c r="D25" s="24" t="s">
        <v>382</v>
      </c>
      <c r="E25" s="32">
        <v>2.3276504629629632E-3</v>
      </c>
      <c r="F25" s="32">
        <v>2.3674421296296295E-3</v>
      </c>
      <c r="G25" s="32">
        <v>2.3817824074074075E-3</v>
      </c>
      <c r="H25" s="32">
        <v>2.4673958333333332E-3</v>
      </c>
      <c r="I25" s="42"/>
      <c r="J25" s="39">
        <v>9.5442708333333334E-3</v>
      </c>
    </row>
    <row r="26" spans="1:10" x14ac:dyDescent="0.25">
      <c r="A26" s="23">
        <v>24</v>
      </c>
      <c r="B26" s="23">
        <v>137</v>
      </c>
      <c r="C26" s="24" t="s">
        <v>210</v>
      </c>
      <c r="D26" s="24" t="s">
        <v>211</v>
      </c>
      <c r="E26" s="32">
        <v>2.3578935185185187E-3</v>
      </c>
      <c r="F26" s="32">
        <v>2.3693750000000004E-3</v>
      </c>
      <c r="G26" s="32">
        <v>2.4277777777777778E-3</v>
      </c>
      <c r="H26" s="32">
        <v>2.3989120370370371E-3</v>
      </c>
      <c r="I26" s="42"/>
      <c r="J26" s="39">
        <v>9.5539583333333327E-3</v>
      </c>
    </row>
    <row r="27" spans="1:10" x14ac:dyDescent="0.25">
      <c r="A27" s="23">
        <v>25</v>
      </c>
      <c r="B27" s="23">
        <v>93</v>
      </c>
      <c r="C27" s="24" t="s">
        <v>104</v>
      </c>
      <c r="D27" s="24" t="s">
        <v>25</v>
      </c>
      <c r="E27" s="32">
        <v>2.2850000000000001E-3</v>
      </c>
      <c r="F27" s="32">
        <v>2.4008564814814817E-3</v>
      </c>
      <c r="G27" s="32">
        <v>2.4386574074074072E-3</v>
      </c>
      <c r="H27" s="32">
        <v>2.433414351851852E-3</v>
      </c>
      <c r="I27" s="42"/>
      <c r="J27" s="39">
        <v>9.5579282407407401E-3</v>
      </c>
    </row>
    <row r="28" spans="1:10" x14ac:dyDescent="0.25">
      <c r="A28" s="23">
        <v>26</v>
      </c>
      <c r="B28" s="23">
        <v>233</v>
      </c>
      <c r="C28" s="24" t="s">
        <v>399</v>
      </c>
      <c r="D28" s="24" t="s">
        <v>106</v>
      </c>
      <c r="E28" s="32">
        <v>2.3836226851851852E-3</v>
      </c>
      <c r="F28" s="32">
        <v>2.3989004629629634E-3</v>
      </c>
      <c r="G28" s="32">
        <v>2.43943287037037E-3</v>
      </c>
      <c r="H28" s="32">
        <v>2.4320023148148148E-3</v>
      </c>
      <c r="I28" s="42"/>
      <c r="J28" s="39">
        <v>9.6539583333333338E-3</v>
      </c>
    </row>
    <row r="29" spans="1:10" x14ac:dyDescent="0.25">
      <c r="A29" s="23">
        <v>27</v>
      </c>
      <c r="B29" s="23">
        <v>3</v>
      </c>
      <c r="C29" s="24" t="s">
        <v>78</v>
      </c>
      <c r="D29" s="24" t="s">
        <v>79</v>
      </c>
      <c r="E29" s="32">
        <v>2.3660416666666665E-3</v>
      </c>
      <c r="F29" s="32">
        <v>2.4084027777777775E-3</v>
      </c>
      <c r="G29" s="32">
        <v>2.4447685185185184E-3</v>
      </c>
      <c r="H29" s="32">
        <v>2.4599652777777775E-3</v>
      </c>
      <c r="I29" s="42"/>
      <c r="J29" s="39">
        <v>9.6791782407407399E-3</v>
      </c>
    </row>
    <row r="30" spans="1:10" x14ac:dyDescent="0.25">
      <c r="A30" s="23">
        <v>28</v>
      </c>
      <c r="B30" s="23">
        <v>92</v>
      </c>
      <c r="C30" s="24" t="s">
        <v>86</v>
      </c>
      <c r="D30" s="24" t="s">
        <v>77</v>
      </c>
      <c r="E30" s="32">
        <v>2.3729861111111109E-3</v>
      </c>
      <c r="F30" s="32">
        <v>2.4015740740740742E-3</v>
      </c>
      <c r="G30" s="32">
        <v>2.4265740740740736E-3</v>
      </c>
      <c r="H30" s="32">
        <v>2.5035185185185186E-3</v>
      </c>
      <c r="I30" s="42"/>
      <c r="J30" s="39">
        <v>9.7046527777777791E-3</v>
      </c>
    </row>
    <row r="31" spans="1:10" x14ac:dyDescent="0.25">
      <c r="A31" s="23">
        <v>29</v>
      </c>
      <c r="B31" s="23">
        <v>87</v>
      </c>
      <c r="C31" s="24" t="s">
        <v>121</v>
      </c>
      <c r="D31" s="24" t="s">
        <v>122</v>
      </c>
      <c r="E31" s="32">
        <v>2.3605208333333334E-3</v>
      </c>
      <c r="F31" s="32">
        <v>2.4689814814814813E-3</v>
      </c>
      <c r="G31" s="32">
        <v>2.4398032407407406E-3</v>
      </c>
      <c r="H31" s="32">
        <v>2.479212962962963E-3</v>
      </c>
      <c r="I31" s="42"/>
      <c r="J31" s="39">
        <v>9.7485185185185192E-3</v>
      </c>
    </row>
    <row r="32" spans="1:10" x14ac:dyDescent="0.25">
      <c r="A32" s="23">
        <v>30</v>
      </c>
      <c r="B32" s="23">
        <v>147</v>
      </c>
      <c r="C32" s="24" t="s">
        <v>30</v>
      </c>
      <c r="D32" s="24" t="s">
        <v>69</v>
      </c>
      <c r="E32" s="32">
        <v>2.3667476851851848E-3</v>
      </c>
      <c r="F32" s="32">
        <v>2.4235532407407409E-3</v>
      </c>
      <c r="G32" s="32">
        <v>2.4312152777777778E-3</v>
      </c>
      <c r="H32" s="32">
        <v>2.5558333333333331E-3</v>
      </c>
      <c r="I32" s="42"/>
      <c r="J32" s="39">
        <v>9.7773495370370358E-3</v>
      </c>
    </row>
    <row r="33" spans="1:10" x14ac:dyDescent="0.25">
      <c r="A33" s="23">
        <v>31</v>
      </c>
      <c r="B33" s="23">
        <v>135</v>
      </c>
      <c r="C33" s="24" t="s">
        <v>214</v>
      </c>
      <c r="D33" s="24" t="s">
        <v>106</v>
      </c>
      <c r="E33" s="32">
        <v>2.3711458333333332E-3</v>
      </c>
      <c r="F33" s="32">
        <v>2.4087731481481482E-3</v>
      </c>
      <c r="G33" s="32">
        <v>2.4711458333333334E-3</v>
      </c>
      <c r="H33" s="32">
        <v>2.4453587962962962E-3</v>
      </c>
      <c r="I33" s="42">
        <v>6.9444444444444441E-3</v>
      </c>
      <c r="J33" s="39">
        <v>9.8121643518518532E-3</v>
      </c>
    </row>
    <row r="34" spans="1:10" x14ac:dyDescent="0.25">
      <c r="A34" s="23">
        <v>32</v>
      </c>
      <c r="B34" s="23">
        <v>136</v>
      </c>
      <c r="C34" s="24" t="s">
        <v>29</v>
      </c>
      <c r="D34" s="24" t="s">
        <v>25</v>
      </c>
      <c r="E34" s="32">
        <v>2.3603125E-3</v>
      </c>
      <c r="F34" s="32">
        <v>2.4796643518518518E-3</v>
      </c>
      <c r="G34" s="32">
        <v>2.4807638888888891E-3</v>
      </c>
      <c r="H34" s="32">
        <v>2.5011805555555555E-3</v>
      </c>
      <c r="I34" s="42"/>
      <c r="J34" s="39">
        <v>9.8219212962962956E-3</v>
      </c>
    </row>
    <row r="35" spans="1:10" x14ac:dyDescent="0.25">
      <c r="A35" s="23">
        <v>33</v>
      </c>
      <c r="B35" s="23">
        <v>165</v>
      </c>
      <c r="C35" s="24" t="s">
        <v>257</v>
      </c>
      <c r="D35" s="24" t="s">
        <v>52</v>
      </c>
      <c r="E35" s="32">
        <v>2.3795370370370372E-3</v>
      </c>
      <c r="F35" s="32">
        <v>2.4694328703703705E-3</v>
      </c>
      <c r="G35" s="32">
        <v>2.4935300925925928E-3</v>
      </c>
      <c r="H35" s="32">
        <v>2.4846064814814813E-3</v>
      </c>
      <c r="I35" s="42"/>
      <c r="J35" s="39">
        <v>9.8271064814814801E-3</v>
      </c>
    </row>
    <row r="36" spans="1:10" x14ac:dyDescent="0.25">
      <c r="A36" s="23">
        <v>34</v>
      </c>
      <c r="B36" s="23">
        <v>69</v>
      </c>
      <c r="C36" s="24" t="s">
        <v>62</v>
      </c>
      <c r="D36" s="24" t="s">
        <v>63</v>
      </c>
      <c r="E36" s="32">
        <v>2.3963425925925927E-3</v>
      </c>
      <c r="F36" s="32">
        <v>2.4517708333333331E-3</v>
      </c>
      <c r="G36" s="32">
        <v>2.5168287037037038E-3</v>
      </c>
      <c r="H36" s="32">
        <v>2.4811805555555555E-3</v>
      </c>
      <c r="I36" s="42"/>
      <c r="J36" s="39">
        <v>9.8461226851851852E-3</v>
      </c>
    </row>
    <row r="37" spans="1:10" x14ac:dyDescent="0.25">
      <c r="A37" s="23">
        <v>35</v>
      </c>
      <c r="B37" s="23">
        <v>202</v>
      </c>
      <c r="C37" s="24" t="s">
        <v>400</v>
      </c>
      <c r="D37" s="24" t="s">
        <v>23</v>
      </c>
      <c r="E37" s="32">
        <v>2.4534722222222219E-3</v>
      </c>
      <c r="F37" s="32">
        <v>2.4537847222222222E-3</v>
      </c>
      <c r="G37" s="32">
        <v>2.500428240740741E-3</v>
      </c>
      <c r="H37" s="32">
        <v>2.440150462962963E-3</v>
      </c>
      <c r="I37" s="42">
        <v>6.9444444444444441E-3</v>
      </c>
      <c r="J37" s="39">
        <v>9.9635763888888899E-3</v>
      </c>
    </row>
    <row r="38" spans="1:10" x14ac:dyDescent="0.25">
      <c r="A38" s="23">
        <v>36</v>
      </c>
      <c r="B38" s="23">
        <v>208</v>
      </c>
      <c r="C38" s="24" t="s">
        <v>401</v>
      </c>
      <c r="D38" s="24" t="s">
        <v>81</v>
      </c>
      <c r="E38" s="32">
        <v>2.4122685185185185E-3</v>
      </c>
      <c r="F38" s="32">
        <v>2.4685185185185188E-3</v>
      </c>
      <c r="G38" s="32">
        <v>2.5339351851851851E-3</v>
      </c>
      <c r="H38" s="32">
        <v>2.5578472222222222E-3</v>
      </c>
      <c r="I38" s="42"/>
      <c r="J38" s="39">
        <v>9.9725694444444454E-3</v>
      </c>
    </row>
    <row r="39" spans="1:10" x14ac:dyDescent="0.25">
      <c r="A39" s="23">
        <v>37</v>
      </c>
      <c r="B39" s="23">
        <v>80</v>
      </c>
      <c r="C39" s="24" t="s">
        <v>123</v>
      </c>
      <c r="D39" s="24" t="s">
        <v>124</v>
      </c>
      <c r="E39" s="32">
        <v>2.4885763888888887E-3</v>
      </c>
      <c r="F39" s="32">
        <v>2.502789351851852E-3</v>
      </c>
      <c r="G39" s="32">
        <v>2.5478125000000002E-3</v>
      </c>
      <c r="H39" s="32">
        <v>2.5580671296296293E-3</v>
      </c>
      <c r="I39" s="42"/>
      <c r="J39" s="39">
        <v>1.0097245370370371E-2</v>
      </c>
    </row>
    <row r="40" spans="1:10" x14ac:dyDescent="0.25">
      <c r="A40" s="23">
        <v>38</v>
      </c>
      <c r="B40" s="23">
        <v>140</v>
      </c>
      <c r="C40" s="24" t="s">
        <v>340</v>
      </c>
      <c r="D40" s="24" t="s">
        <v>341</v>
      </c>
      <c r="E40" s="32">
        <v>2.4863194444444442E-3</v>
      </c>
      <c r="F40" s="32">
        <v>2.5267592592592594E-3</v>
      </c>
      <c r="G40" s="32">
        <v>2.5403935185185187E-3</v>
      </c>
      <c r="H40" s="32">
        <v>2.5546064814814815E-3</v>
      </c>
      <c r="I40" s="42"/>
      <c r="J40" s="39">
        <v>1.0108078703703704E-2</v>
      </c>
    </row>
    <row r="41" spans="1:10" x14ac:dyDescent="0.25">
      <c r="A41" s="23">
        <v>39</v>
      </c>
      <c r="B41" s="23">
        <v>180</v>
      </c>
      <c r="C41" s="24" t="s">
        <v>318</v>
      </c>
      <c r="D41" s="24" t="s">
        <v>148</v>
      </c>
      <c r="E41" s="32">
        <v>2.4448958333333332E-3</v>
      </c>
      <c r="F41" s="32">
        <v>2.5587731481481481E-3</v>
      </c>
      <c r="G41" s="32">
        <v>2.5586574074074075E-3</v>
      </c>
      <c r="H41" s="32">
        <v>2.5843055555555554E-3</v>
      </c>
      <c r="I41" s="42">
        <v>3.472222222222222E-3</v>
      </c>
      <c r="J41" s="39">
        <v>1.0204502314814814E-2</v>
      </c>
    </row>
    <row r="42" spans="1:10" x14ac:dyDescent="0.25">
      <c r="A42" s="23">
        <v>40</v>
      </c>
      <c r="B42" s="23">
        <v>105</v>
      </c>
      <c r="C42" s="24" t="s">
        <v>190</v>
      </c>
      <c r="D42" s="24" t="s">
        <v>191</v>
      </c>
      <c r="E42" s="32">
        <v>2.5303009259259259E-3</v>
      </c>
      <c r="F42" s="32">
        <v>2.6536921296296295E-3</v>
      </c>
      <c r="G42" s="32">
        <v>2.6281250000000003E-3</v>
      </c>
      <c r="H42" s="32">
        <v>2.5543171296296299E-3</v>
      </c>
      <c r="I42" s="42"/>
      <c r="J42" s="39">
        <v>1.0366435185185185E-2</v>
      </c>
    </row>
    <row r="43" spans="1:10" x14ac:dyDescent="0.25">
      <c r="A43" s="23">
        <v>41</v>
      </c>
      <c r="B43" s="23">
        <v>204</v>
      </c>
      <c r="C43" s="24" t="s">
        <v>351</v>
      </c>
      <c r="D43" s="24" t="s">
        <v>402</v>
      </c>
      <c r="E43" s="32">
        <v>2.6834837962962962E-3</v>
      </c>
      <c r="F43" s="32">
        <v>2.5892129629629629E-3</v>
      </c>
      <c r="G43" s="32">
        <v>2.6809722222222222E-3</v>
      </c>
      <c r="H43" s="32">
        <v>2.7068634259259255E-3</v>
      </c>
      <c r="I43" s="42"/>
      <c r="J43" s="39">
        <v>1.0660532407407407E-2</v>
      </c>
    </row>
    <row r="44" spans="1:10" x14ac:dyDescent="0.25">
      <c r="A44" s="23">
        <v>42</v>
      </c>
      <c r="B44" s="23">
        <v>207</v>
      </c>
      <c r="C44" s="24" t="s">
        <v>398</v>
      </c>
      <c r="D44" s="24" t="s">
        <v>77</v>
      </c>
      <c r="E44" s="32">
        <v>2.7083101851851851E-3</v>
      </c>
      <c r="F44" s="32">
        <v>2.6894212962962961E-3</v>
      </c>
      <c r="G44" s="32">
        <v>2.6709143518518518E-3</v>
      </c>
      <c r="H44" s="32">
        <v>2.6626273148148152E-3</v>
      </c>
      <c r="I44" s="42"/>
      <c r="J44" s="39">
        <v>1.0731273148148148E-2</v>
      </c>
    </row>
    <row r="45" spans="1:10" x14ac:dyDescent="0.25">
      <c r="A45" s="23">
        <v>43</v>
      </c>
      <c r="B45" s="23">
        <v>205</v>
      </c>
      <c r="C45" s="24" t="s">
        <v>397</v>
      </c>
      <c r="D45" s="24" t="s">
        <v>144</v>
      </c>
      <c r="E45" s="32">
        <v>2.7853124999999996E-3</v>
      </c>
      <c r="F45" s="32">
        <v>2.6496990740740738E-3</v>
      </c>
      <c r="G45" s="32">
        <v>2.7409722222222223E-3</v>
      </c>
      <c r="H45" s="32">
        <v>2.6555092592592589E-3</v>
      </c>
      <c r="I45" s="42"/>
      <c r="J45" s="39">
        <v>1.0831493055555556E-2</v>
      </c>
    </row>
    <row r="46" spans="1:10" x14ac:dyDescent="0.25">
      <c r="A46" s="23">
        <v>44</v>
      </c>
      <c r="B46" s="23">
        <v>103</v>
      </c>
      <c r="C46" s="24" t="s">
        <v>202</v>
      </c>
      <c r="D46" s="24" t="s">
        <v>203</v>
      </c>
      <c r="E46" s="32">
        <v>2.6991319444444445E-3</v>
      </c>
      <c r="F46" s="32">
        <v>2.6932407407407408E-3</v>
      </c>
      <c r="G46" s="32">
        <v>2.7220370370370371E-3</v>
      </c>
      <c r="H46" s="32">
        <v>2.8265972222222217E-3</v>
      </c>
      <c r="I46" s="42"/>
      <c r="J46" s="39">
        <v>1.0941006944444444E-2</v>
      </c>
    </row>
    <row r="47" spans="1:10" x14ac:dyDescent="0.25">
      <c r="A47" s="23">
        <v>45</v>
      </c>
      <c r="B47" s="23">
        <v>9</v>
      </c>
      <c r="C47" s="24" t="s">
        <v>84</v>
      </c>
      <c r="D47" s="24" t="s">
        <v>58</v>
      </c>
      <c r="E47" s="32">
        <v>2.4078356481481481E-3</v>
      </c>
      <c r="F47" s="32">
        <v>2.4801736111111114E-3</v>
      </c>
      <c r="G47" s="32">
        <v>2.5060648148148147E-3</v>
      </c>
      <c r="H47" s="32">
        <v>4.2069444444444446E-3</v>
      </c>
      <c r="I47" s="42"/>
      <c r="J47" s="39">
        <v>1.1601018518518517E-2</v>
      </c>
    </row>
    <row r="48" spans="1:10" x14ac:dyDescent="0.25">
      <c r="A48" s="23">
        <v>46</v>
      </c>
      <c r="B48" s="23">
        <v>163</v>
      </c>
      <c r="C48" s="24" t="s">
        <v>296</v>
      </c>
      <c r="D48" s="24" t="s">
        <v>297</v>
      </c>
      <c r="E48" s="32">
        <v>4.5995254629629632E-3</v>
      </c>
      <c r="F48" s="32">
        <v>2.4659027777777778E-3</v>
      </c>
      <c r="G48" s="32">
        <v>2.5230555555555557E-3</v>
      </c>
      <c r="H48" s="32">
        <v>2.5114351851851851E-3</v>
      </c>
      <c r="I48" s="42"/>
      <c r="J48" s="39">
        <v>1.2099918981481481E-2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1" ht="15.75" x14ac:dyDescent="0.25">
      <c r="A1" s="85" t="s">
        <v>470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26" customForma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s="26" customFormat="1" x14ac:dyDescent="0.25">
      <c r="A3" s="22" t="s">
        <v>1</v>
      </c>
      <c r="B3" s="22" t="s">
        <v>2</v>
      </c>
      <c r="C3" s="26" t="s">
        <v>3</v>
      </c>
      <c r="D3" s="26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161</v>
      </c>
    </row>
    <row r="4" spans="1:11" x14ac:dyDescent="0.25">
      <c r="A4" s="23">
        <v>1</v>
      </c>
      <c r="B4" s="23">
        <v>115</v>
      </c>
      <c r="C4" s="24" t="s">
        <v>336</v>
      </c>
      <c r="D4" s="24" t="s">
        <v>25</v>
      </c>
      <c r="E4" s="32">
        <v>2.2824421296296295E-3</v>
      </c>
      <c r="F4" s="32">
        <v>2.1392592592592592E-3</v>
      </c>
      <c r="G4" s="32">
        <v>2.1572569444444447E-3</v>
      </c>
      <c r="H4" s="32">
        <v>2.1077893518518516E-3</v>
      </c>
      <c r="J4" s="39">
        <v>8.6867476851851845E-3</v>
      </c>
      <c r="K4" s="43">
        <v>25</v>
      </c>
    </row>
    <row r="5" spans="1:11" x14ac:dyDescent="0.25">
      <c r="A5" s="23">
        <v>2</v>
      </c>
      <c r="B5" s="23">
        <v>34</v>
      </c>
      <c r="C5" s="24" t="s">
        <v>11</v>
      </c>
      <c r="D5" s="24" t="s">
        <v>12</v>
      </c>
      <c r="E5" s="32">
        <v>2.232349537037037E-3</v>
      </c>
      <c r="F5" s="32">
        <v>2.1699189814814814E-3</v>
      </c>
      <c r="G5" s="32">
        <v>2.1662152777777778E-3</v>
      </c>
      <c r="H5" s="32">
        <v>2.1160532407407408E-3</v>
      </c>
      <c r="I5" s="42">
        <v>3.472222222222222E-3</v>
      </c>
      <c r="J5" s="39">
        <v>8.7424074074074088E-3</v>
      </c>
      <c r="K5" s="43">
        <v>18</v>
      </c>
    </row>
    <row r="6" spans="1:11" x14ac:dyDescent="0.25">
      <c r="A6" s="23">
        <v>3</v>
      </c>
      <c r="B6" s="23">
        <v>159</v>
      </c>
      <c r="C6" s="24" t="s">
        <v>377</v>
      </c>
      <c r="D6" s="24" t="s">
        <v>25</v>
      </c>
      <c r="E6" s="32">
        <v>2.2609259259259258E-3</v>
      </c>
      <c r="F6" s="32">
        <v>2.1989004629629628E-3</v>
      </c>
      <c r="G6" s="32">
        <v>2.1568634259259258E-3</v>
      </c>
      <c r="H6" s="32">
        <v>2.2044097222222222E-3</v>
      </c>
      <c r="J6" s="39">
        <v>8.821099537037037E-3</v>
      </c>
      <c r="K6" s="43">
        <v>15</v>
      </c>
    </row>
    <row r="7" spans="1:11" x14ac:dyDescent="0.25">
      <c r="A7" s="23">
        <v>4</v>
      </c>
      <c r="B7" s="23">
        <v>72</v>
      </c>
      <c r="C7" s="24" t="s">
        <v>13</v>
      </c>
      <c r="D7" s="24" t="s">
        <v>14</v>
      </c>
      <c r="E7" s="32">
        <v>2.3390393518518517E-3</v>
      </c>
      <c r="F7" s="32">
        <v>2.2665046296296296E-3</v>
      </c>
      <c r="G7" s="32">
        <v>2.2109722222222222E-3</v>
      </c>
      <c r="H7" s="32">
        <v>2.2214236111111111E-3</v>
      </c>
      <c r="I7" s="42">
        <v>3.472222222222222E-3</v>
      </c>
      <c r="J7" s="39">
        <v>9.0958101851851842E-3</v>
      </c>
      <c r="K7" s="43">
        <v>12</v>
      </c>
    </row>
    <row r="8" spans="1:11" x14ac:dyDescent="0.25">
      <c r="A8" s="23">
        <v>5</v>
      </c>
      <c r="B8" s="23">
        <v>162</v>
      </c>
      <c r="C8" s="24" t="s">
        <v>298</v>
      </c>
      <c r="D8" s="24" t="s">
        <v>299</v>
      </c>
      <c r="E8" s="32">
        <v>2.6452199074074073E-3</v>
      </c>
      <c r="F8" s="32">
        <v>2.5820949074074075E-3</v>
      </c>
      <c r="G8" s="32">
        <v>2.5885069444444445E-3</v>
      </c>
      <c r="H8" s="32">
        <v>2.5586921296296295E-3</v>
      </c>
      <c r="J8" s="39">
        <v>1.0374513888888888E-2</v>
      </c>
      <c r="K8" s="43">
        <v>10</v>
      </c>
    </row>
    <row r="9" spans="1:11" x14ac:dyDescent="0.25">
      <c r="A9" s="23">
        <v>6</v>
      </c>
      <c r="B9" s="23">
        <v>136</v>
      </c>
      <c r="C9" s="24" t="s">
        <v>29</v>
      </c>
      <c r="D9" s="24" t="s">
        <v>25</v>
      </c>
      <c r="E9" s="32">
        <v>2.6133912037037033E-3</v>
      </c>
      <c r="F9" s="32">
        <v>2.4321064814814817E-3</v>
      </c>
      <c r="G9" s="32">
        <v>2.4851041666666667E-3</v>
      </c>
      <c r="H9" s="32">
        <v>3.9729166666666671E-3</v>
      </c>
      <c r="I9" s="42">
        <v>3.472222222222222E-3</v>
      </c>
      <c r="J9" s="39">
        <v>1.1561388888888887E-2</v>
      </c>
      <c r="K9" s="43">
        <v>8</v>
      </c>
    </row>
    <row r="10" spans="1:11" s="26" customFormat="1" x14ac:dyDescent="0.25">
      <c r="A10" s="86" t="s">
        <v>32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s="26" customFormat="1" x14ac:dyDescent="0.25">
      <c r="A11" s="22" t="s">
        <v>1</v>
      </c>
      <c r="B11" s="22" t="s">
        <v>2</v>
      </c>
      <c r="C11" s="26" t="s">
        <v>3</v>
      </c>
      <c r="D11" s="26" t="s">
        <v>4</v>
      </c>
      <c r="E11" s="22" t="s">
        <v>5</v>
      </c>
      <c r="F11" s="22" t="s">
        <v>6</v>
      </c>
      <c r="G11" s="22" t="s">
        <v>7</v>
      </c>
      <c r="H11" s="22" t="s">
        <v>8</v>
      </c>
      <c r="I11" s="22" t="s">
        <v>9</v>
      </c>
      <c r="J11" s="22" t="s">
        <v>10</v>
      </c>
      <c r="K11" s="22" t="s">
        <v>161</v>
      </c>
    </row>
    <row r="12" spans="1:11" x14ac:dyDescent="0.25">
      <c r="A12" s="23">
        <v>1</v>
      </c>
      <c r="B12" s="23">
        <v>28</v>
      </c>
      <c r="C12" s="24" t="s">
        <v>33</v>
      </c>
      <c r="D12" s="24" t="s">
        <v>34</v>
      </c>
      <c r="E12" s="32">
        <v>2.2550231481481479E-3</v>
      </c>
      <c r="F12" s="32">
        <v>2.1907407407407405E-3</v>
      </c>
      <c r="G12" s="32">
        <v>2.1953124999999998E-3</v>
      </c>
      <c r="H12" s="32">
        <v>2.1433333333333335E-3</v>
      </c>
      <c r="J12" s="39">
        <v>8.7844097222222212E-3</v>
      </c>
      <c r="K12" s="43">
        <v>25</v>
      </c>
    </row>
    <row r="13" spans="1:11" x14ac:dyDescent="0.25">
      <c r="A13" s="23">
        <v>2</v>
      </c>
      <c r="B13" s="23">
        <v>11</v>
      </c>
      <c r="C13" s="24" t="s">
        <v>141</v>
      </c>
      <c r="D13" s="24" t="s">
        <v>142</v>
      </c>
      <c r="E13" s="32">
        <v>2.2500810185185184E-3</v>
      </c>
      <c r="F13" s="32">
        <v>2.230451388888889E-3</v>
      </c>
      <c r="G13" s="32">
        <v>2.1640624999999998E-3</v>
      </c>
      <c r="H13" s="32">
        <v>2.1629976851851853E-3</v>
      </c>
      <c r="J13" s="39">
        <v>8.8075925925925926E-3</v>
      </c>
      <c r="K13" s="43">
        <v>18</v>
      </c>
    </row>
    <row r="14" spans="1:11" x14ac:dyDescent="0.25">
      <c r="A14" s="23">
        <v>3</v>
      </c>
      <c r="B14" s="23">
        <v>214</v>
      </c>
      <c r="C14" s="24" t="s">
        <v>379</v>
      </c>
      <c r="D14" s="24" t="s">
        <v>323</v>
      </c>
      <c r="E14" s="32">
        <v>2.2388773148148146E-3</v>
      </c>
      <c r="F14" s="32">
        <v>2.2176157407407405E-3</v>
      </c>
      <c r="G14" s="32">
        <v>2.1781365740740741E-3</v>
      </c>
      <c r="H14" s="32">
        <v>2.2337615740740742E-3</v>
      </c>
      <c r="J14" s="39">
        <v>8.868391203703703E-3</v>
      </c>
      <c r="K14" s="43">
        <v>15</v>
      </c>
    </row>
    <row r="15" spans="1:11" x14ac:dyDescent="0.25">
      <c r="A15" s="23">
        <v>4</v>
      </c>
      <c r="B15" s="23">
        <v>153</v>
      </c>
      <c r="C15" s="24" t="s">
        <v>262</v>
      </c>
      <c r="D15" s="24" t="s">
        <v>205</v>
      </c>
      <c r="E15" s="32">
        <v>2.2799884259259262E-3</v>
      </c>
      <c r="F15" s="32">
        <v>2.2043518518518519E-3</v>
      </c>
      <c r="G15" s="32">
        <v>2.2248379629629628E-3</v>
      </c>
      <c r="H15" s="32">
        <v>2.2314814814814814E-3</v>
      </c>
      <c r="J15" s="39">
        <v>8.9406597222222214E-3</v>
      </c>
      <c r="K15" s="43">
        <v>12</v>
      </c>
    </row>
    <row r="16" spans="1:11" x14ac:dyDescent="0.25">
      <c r="A16" s="23">
        <v>5</v>
      </c>
      <c r="B16" s="23">
        <v>21</v>
      </c>
      <c r="C16" s="24" t="s">
        <v>49</v>
      </c>
      <c r="D16" s="24" t="s">
        <v>50</v>
      </c>
      <c r="E16" s="32">
        <v>2.3184143518518519E-3</v>
      </c>
      <c r="F16" s="32">
        <v>2.2613541666666663E-3</v>
      </c>
      <c r="G16" s="32">
        <v>2.2485995370370372E-3</v>
      </c>
      <c r="H16" s="32">
        <v>2.2253125000000003E-3</v>
      </c>
      <c r="I16" s="42">
        <v>3.472222222222222E-3</v>
      </c>
      <c r="J16" s="39">
        <v>9.1115509259259275E-3</v>
      </c>
      <c r="K16" s="43">
        <v>10</v>
      </c>
    </row>
    <row r="17" spans="1:11" x14ac:dyDescent="0.25">
      <c r="A17" s="23">
        <v>6</v>
      </c>
      <c r="B17" s="23">
        <v>32</v>
      </c>
      <c r="C17" s="24" t="s">
        <v>117</v>
      </c>
      <c r="D17" s="24" t="s">
        <v>419</v>
      </c>
      <c r="E17" s="32">
        <v>2.3827430555555559E-3</v>
      </c>
      <c r="F17" s="32">
        <v>2.2737268518518519E-3</v>
      </c>
      <c r="G17" s="32">
        <v>2.2828240740740738E-3</v>
      </c>
      <c r="H17" s="32">
        <v>2.3268865740740741E-3</v>
      </c>
      <c r="J17" s="39">
        <v>9.2661805555555553E-3</v>
      </c>
      <c r="K17" s="43">
        <v>8</v>
      </c>
    </row>
    <row r="18" spans="1:11" x14ac:dyDescent="0.25">
      <c r="A18" s="23">
        <v>7</v>
      </c>
      <c r="B18" s="23">
        <v>333</v>
      </c>
      <c r="C18" s="24" t="s">
        <v>39</v>
      </c>
      <c r="D18" s="24" t="s">
        <v>40</v>
      </c>
      <c r="E18" s="32">
        <v>2.3469560185185186E-3</v>
      </c>
      <c r="F18" s="32">
        <v>2.2575694444444444E-3</v>
      </c>
      <c r="G18" s="32">
        <v>2.2608796296296296E-3</v>
      </c>
      <c r="H18" s="32">
        <v>2.2746180555555558E-3</v>
      </c>
      <c r="I18" s="42">
        <v>1.0416666666666666E-2</v>
      </c>
      <c r="J18" s="39">
        <v>9.3136342592592593E-3</v>
      </c>
      <c r="K18" s="43">
        <v>6</v>
      </c>
    </row>
    <row r="19" spans="1:11" x14ac:dyDescent="0.25">
      <c r="A19" s="23">
        <v>8</v>
      </c>
      <c r="B19" s="23">
        <v>69</v>
      </c>
      <c r="C19" s="24" t="s">
        <v>62</v>
      </c>
      <c r="D19" s="24" t="s">
        <v>63</v>
      </c>
      <c r="E19" s="32">
        <v>2.5363773148148147E-3</v>
      </c>
      <c r="F19" s="32">
        <v>2.3766319444444442E-3</v>
      </c>
      <c r="G19" s="32">
        <v>2.6025694444444442E-3</v>
      </c>
      <c r="H19" s="32">
        <v>2.4597685185185187E-3</v>
      </c>
      <c r="J19" s="39">
        <v>9.9753472222222223E-3</v>
      </c>
      <c r="K19" s="43">
        <v>4</v>
      </c>
    </row>
    <row r="20" spans="1:11" x14ac:dyDescent="0.25">
      <c r="A20" s="23">
        <v>9</v>
      </c>
      <c r="B20" s="23">
        <v>18</v>
      </c>
      <c r="C20" s="24" t="s">
        <v>420</v>
      </c>
      <c r="D20" s="24" t="s">
        <v>421</v>
      </c>
      <c r="E20" s="32">
        <v>2.5291898148148148E-3</v>
      </c>
      <c r="F20" s="32">
        <v>2.4571874999999997E-3</v>
      </c>
      <c r="G20" s="32">
        <v>2.5032870370370369E-3</v>
      </c>
      <c r="H20" s="36">
        <v>2.7199074074074074E-3</v>
      </c>
      <c r="J20" s="39">
        <v>1.0209571759259259E-2</v>
      </c>
      <c r="K20" s="43">
        <v>2</v>
      </c>
    </row>
    <row r="21" spans="1:11" x14ac:dyDescent="0.25">
      <c r="A21" s="23">
        <v>10</v>
      </c>
      <c r="B21" s="23">
        <v>26</v>
      </c>
      <c r="C21" s="24" t="s">
        <v>60</v>
      </c>
      <c r="D21" s="24" t="s">
        <v>61</v>
      </c>
      <c r="E21" s="32">
        <v>2.7480324074074074E-3</v>
      </c>
      <c r="F21" s="32">
        <v>2.612303240740741E-3</v>
      </c>
      <c r="G21" s="32">
        <v>2.6773611111111113E-3</v>
      </c>
      <c r="H21" s="32">
        <v>2.6652777777777781E-3</v>
      </c>
      <c r="I21" s="42">
        <v>1.0416666666666666E-2</v>
      </c>
      <c r="J21" s="39">
        <v>1.0876585648148147E-2</v>
      </c>
      <c r="K21" s="43">
        <v>1</v>
      </c>
    </row>
    <row r="22" spans="1:11" s="26" customFormat="1" x14ac:dyDescent="0.25">
      <c r="A22" s="86" t="s">
        <v>65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s="26" customFormat="1" x14ac:dyDescent="0.25">
      <c r="A23" s="22" t="s">
        <v>1</v>
      </c>
      <c r="B23" s="22" t="s">
        <v>2</v>
      </c>
      <c r="C23" s="26" t="s">
        <v>3</v>
      </c>
      <c r="D23" s="26" t="s">
        <v>4</v>
      </c>
      <c r="E23" s="22" t="s">
        <v>5</v>
      </c>
      <c r="F23" s="22" t="s">
        <v>6</v>
      </c>
      <c r="G23" s="22" t="s">
        <v>7</v>
      </c>
      <c r="H23" s="22" t="s">
        <v>8</v>
      </c>
      <c r="I23" s="22" t="s">
        <v>9</v>
      </c>
      <c r="J23" s="22" t="s">
        <v>10</v>
      </c>
      <c r="K23" s="22" t="s">
        <v>161</v>
      </c>
    </row>
    <row r="24" spans="1:11" x14ac:dyDescent="0.25">
      <c r="A24" s="23">
        <v>1</v>
      </c>
      <c r="B24" s="23">
        <v>30</v>
      </c>
      <c r="C24" s="24" t="s">
        <v>70</v>
      </c>
      <c r="D24" s="24" t="s">
        <v>71</v>
      </c>
      <c r="E24" s="32">
        <v>2.1869791666666665E-3</v>
      </c>
      <c r="F24" s="32">
        <v>2.0916203703703704E-3</v>
      </c>
      <c r="G24" s="32">
        <v>2.124375E-3</v>
      </c>
      <c r="H24" s="32">
        <v>2.0839467592592593E-3</v>
      </c>
      <c r="J24" s="39">
        <v>8.4869212962962962E-3</v>
      </c>
      <c r="K24" s="43">
        <v>25</v>
      </c>
    </row>
    <row r="25" spans="1:11" x14ac:dyDescent="0.25">
      <c r="A25" s="23">
        <v>2</v>
      </c>
      <c r="B25" s="23">
        <v>129</v>
      </c>
      <c r="C25" s="24" t="s">
        <v>206</v>
      </c>
      <c r="D25" s="24" t="s">
        <v>207</v>
      </c>
      <c r="E25" s="32">
        <v>2.194189814814815E-3</v>
      </c>
      <c r="F25" s="32">
        <v>2.1165277777777779E-3</v>
      </c>
      <c r="G25" s="32">
        <v>2.1122685185185185E-3</v>
      </c>
      <c r="H25" s="32">
        <v>2.077071759259259E-3</v>
      </c>
      <c r="J25" s="39">
        <v>8.5000578703703696E-3</v>
      </c>
      <c r="K25" s="43">
        <v>18</v>
      </c>
    </row>
    <row r="26" spans="1:11" x14ac:dyDescent="0.25">
      <c r="A26" s="23">
        <v>3</v>
      </c>
      <c r="B26" s="23">
        <v>49</v>
      </c>
      <c r="C26" s="24" t="s">
        <v>68</v>
      </c>
      <c r="D26" s="24" t="s">
        <v>69</v>
      </c>
      <c r="E26" s="32">
        <v>2.2003935185185186E-3</v>
      </c>
      <c r="F26" s="32">
        <v>2.1024074074074074E-3</v>
      </c>
      <c r="G26" s="32">
        <v>2.125601851851852E-3</v>
      </c>
      <c r="H26" s="32">
        <v>2.0898726851851851E-3</v>
      </c>
      <c r="J26" s="39">
        <v>8.5182754629629636E-3</v>
      </c>
      <c r="K26" s="43">
        <v>15</v>
      </c>
    </row>
    <row r="27" spans="1:11" x14ac:dyDescent="0.25">
      <c r="A27" s="23">
        <v>4</v>
      </c>
      <c r="B27" s="23">
        <v>137</v>
      </c>
      <c r="C27" s="24" t="s">
        <v>210</v>
      </c>
      <c r="D27" s="24" t="s">
        <v>211</v>
      </c>
      <c r="E27" s="32">
        <v>2.2347685185185183E-3</v>
      </c>
      <c r="F27" s="32">
        <v>2.2675115740740741E-3</v>
      </c>
      <c r="G27" s="32">
        <v>2.2403124999999997E-3</v>
      </c>
      <c r="H27" s="32">
        <v>2.2242592592592592E-3</v>
      </c>
      <c r="I27" s="42">
        <v>3.472222222222222E-3</v>
      </c>
      <c r="J27" s="39">
        <v>9.0247222222222222E-3</v>
      </c>
      <c r="K27" s="43">
        <v>12</v>
      </c>
    </row>
    <row r="28" spans="1:11" x14ac:dyDescent="0.25">
      <c r="A28" s="23">
        <v>5</v>
      </c>
      <c r="B28" s="23">
        <v>225</v>
      </c>
      <c r="C28" s="24" t="s">
        <v>340</v>
      </c>
      <c r="D28" s="24" t="s">
        <v>422</v>
      </c>
      <c r="E28" s="32">
        <v>2.2955324074074072E-3</v>
      </c>
      <c r="F28" s="32">
        <v>2.2535185185185188E-3</v>
      </c>
      <c r="G28" s="32">
        <v>2.2086458333333333E-3</v>
      </c>
      <c r="H28" s="32">
        <v>2.199988425925926E-3</v>
      </c>
      <c r="I28" s="42">
        <v>6.9444444444444441E-3</v>
      </c>
      <c r="J28" s="39">
        <v>9.0734259259259275E-3</v>
      </c>
      <c r="K28" s="43">
        <v>10</v>
      </c>
    </row>
    <row r="29" spans="1:11" x14ac:dyDescent="0.25">
      <c r="A29" s="23">
        <v>6</v>
      </c>
      <c r="B29" s="23">
        <v>147</v>
      </c>
      <c r="C29" s="24" t="s">
        <v>30</v>
      </c>
      <c r="D29" s="24" t="s">
        <v>69</v>
      </c>
      <c r="E29" s="32">
        <v>2.3626620370370368E-3</v>
      </c>
      <c r="F29" s="32">
        <v>2.2879513888888888E-3</v>
      </c>
      <c r="G29" s="32">
        <v>2.2869328703703702E-3</v>
      </c>
      <c r="H29" s="32">
        <v>2.2685300925925924E-3</v>
      </c>
      <c r="J29" s="39">
        <v>9.2060763888888886E-3</v>
      </c>
      <c r="K29" s="43">
        <v>8</v>
      </c>
    </row>
    <row r="30" spans="1:11" x14ac:dyDescent="0.25">
      <c r="A30" s="23">
        <v>7</v>
      </c>
      <c r="B30" s="23">
        <v>250</v>
      </c>
      <c r="C30" s="24" t="s">
        <v>101</v>
      </c>
      <c r="D30" s="24" t="s">
        <v>286</v>
      </c>
      <c r="E30" s="32">
        <v>2.4046180555555557E-3</v>
      </c>
      <c r="F30" s="32">
        <v>2.2744907407407406E-3</v>
      </c>
      <c r="G30" s="32">
        <v>2.2834259259259262E-3</v>
      </c>
      <c r="H30" s="32">
        <v>2.2727893518518518E-3</v>
      </c>
      <c r="J30" s="39">
        <v>9.2353240740740746E-3</v>
      </c>
      <c r="K30" s="43">
        <v>6</v>
      </c>
    </row>
    <row r="31" spans="1:11" x14ac:dyDescent="0.25">
      <c r="A31" s="23">
        <v>8</v>
      </c>
      <c r="B31" s="23">
        <v>3</v>
      </c>
      <c r="C31" s="24" t="s">
        <v>78</v>
      </c>
      <c r="D31" s="24" t="s">
        <v>79</v>
      </c>
      <c r="E31" s="32">
        <v>2.3959143518518518E-3</v>
      </c>
      <c r="F31" s="32">
        <v>2.3224074074074071E-3</v>
      </c>
      <c r="G31" s="32">
        <v>2.2894328703703705E-3</v>
      </c>
      <c r="H31" s="32">
        <v>2.3026273148148146E-3</v>
      </c>
      <c r="J31" s="39">
        <v>9.310381944444444E-3</v>
      </c>
      <c r="K31" s="43">
        <v>4</v>
      </c>
    </row>
    <row r="32" spans="1:11" x14ac:dyDescent="0.25">
      <c r="A32" s="23">
        <v>9</v>
      </c>
      <c r="B32" s="23">
        <v>135</v>
      </c>
      <c r="C32" s="24" t="s">
        <v>214</v>
      </c>
      <c r="D32" s="24" t="s">
        <v>106</v>
      </c>
      <c r="E32" s="32">
        <v>2.3420949074074073E-3</v>
      </c>
      <c r="F32" s="32">
        <v>2.3229976851851853E-3</v>
      </c>
      <c r="G32" s="32">
        <v>2.3400347222222221E-3</v>
      </c>
      <c r="H32" s="32">
        <v>2.3515972222222224E-3</v>
      </c>
      <c r="J32" s="39">
        <v>9.3567245370370384E-3</v>
      </c>
      <c r="K32" s="43">
        <v>2</v>
      </c>
    </row>
    <row r="33" spans="1:11" x14ac:dyDescent="0.25">
      <c r="A33" s="23">
        <v>10</v>
      </c>
      <c r="B33" s="23">
        <v>92</v>
      </c>
      <c r="C33" s="24" t="s">
        <v>86</v>
      </c>
      <c r="D33" s="24" t="s">
        <v>77</v>
      </c>
      <c r="E33" s="32">
        <v>2.3758333333333331E-3</v>
      </c>
      <c r="F33" s="32">
        <v>2.3832754629629629E-3</v>
      </c>
      <c r="G33" s="32">
        <v>2.2992013888888888E-3</v>
      </c>
      <c r="H33" s="32">
        <v>2.2567824074074074E-3</v>
      </c>
      <c r="I33" s="42">
        <v>3.472222222222222E-3</v>
      </c>
      <c r="J33" s="39">
        <v>9.3729629629629631E-3</v>
      </c>
      <c r="K33" s="43">
        <v>1</v>
      </c>
    </row>
    <row r="34" spans="1:11" x14ac:dyDescent="0.25">
      <c r="A34" s="23">
        <v>11</v>
      </c>
      <c r="B34" s="23">
        <v>203</v>
      </c>
      <c r="C34" s="24" t="s">
        <v>423</v>
      </c>
      <c r="D34" s="24" t="s">
        <v>61</v>
      </c>
      <c r="E34" s="32">
        <v>2.5397453703703702E-3</v>
      </c>
      <c r="F34" s="32">
        <v>2.4295138888888886E-3</v>
      </c>
      <c r="G34" s="32">
        <v>2.5242476851851854E-3</v>
      </c>
      <c r="H34" s="32">
        <v>2.5128819444444443E-3</v>
      </c>
      <c r="I34" s="42">
        <v>3.472222222222222E-3</v>
      </c>
      <c r="J34" s="39">
        <v>1.0064259259259261E-2</v>
      </c>
    </row>
    <row r="35" spans="1:11" x14ac:dyDescent="0.25">
      <c r="A35" s="23">
        <v>12</v>
      </c>
      <c r="B35" s="23">
        <v>123</v>
      </c>
      <c r="C35" s="24" t="s">
        <v>87</v>
      </c>
      <c r="D35" s="24" t="s">
        <v>75</v>
      </c>
      <c r="E35" s="32">
        <v>2.3545486111111115E-3</v>
      </c>
      <c r="F35" s="36">
        <v>2.5925925925925925E-3</v>
      </c>
      <c r="G35" s="36">
        <v>4.5254629629629629E-3</v>
      </c>
      <c r="H35" s="36">
        <v>2.6041666666666665E-3</v>
      </c>
      <c r="J35" s="39">
        <v>1.2076770833333333E-2</v>
      </c>
    </row>
    <row r="36" spans="1:11" x14ac:dyDescent="0.25">
      <c r="A36" s="23">
        <v>13</v>
      </c>
      <c r="B36" s="23">
        <v>226</v>
      </c>
      <c r="C36" s="24" t="s">
        <v>424</v>
      </c>
      <c r="D36" s="24" t="s">
        <v>425</v>
      </c>
      <c r="E36" s="32">
        <v>2.6341319444444442E-3</v>
      </c>
      <c r="F36" s="32">
        <v>2.542349537037037E-3</v>
      </c>
      <c r="G36" s="32">
        <v>4.4715277777777783E-3</v>
      </c>
      <c r="H36" s="32">
        <v>2.5527777777777779E-3</v>
      </c>
      <c r="J36" s="39">
        <v>1.2200787037037038E-2</v>
      </c>
    </row>
    <row r="37" spans="1:11" x14ac:dyDescent="0.25">
      <c r="A37" s="23">
        <v>14</v>
      </c>
      <c r="B37" s="23">
        <v>16</v>
      </c>
      <c r="C37" s="24" t="s">
        <v>18</v>
      </c>
      <c r="D37" s="24" t="s">
        <v>421</v>
      </c>
      <c r="E37" s="32">
        <v>2.6007407407407407E-3</v>
      </c>
      <c r="F37" s="36">
        <v>2.5925925925925925E-3</v>
      </c>
      <c r="G37" s="36">
        <v>4.5254629629629629E-3</v>
      </c>
      <c r="H37" s="36">
        <v>2.6041666666666665E-3</v>
      </c>
      <c r="J37" s="39">
        <v>1.2322962962962964E-2</v>
      </c>
    </row>
    <row r="38" spans="1:11" s="26" customFormat="1" x14ac:dyDescent="0.25">
      <c r="A38" s="86" t="s">
        <v>96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1:11" s="26" customFormat="1" x14ac:dyDescent="0.25">
      <c r="A39" s="22" t="s">
        <v>1</v>
      </c>
      <c r="B39" s="22" t="s">
        <v>2</v>
      </c>
      <c r="C39" s="26" t="s">
        <v>3</v>
      </c>
      <c r="D39" s="26" t="s">
        <v>4</v>
      </c>
      <c r="E39" s="22" t="s">
        <v>5</v>
      </c>
      <c r="F39" s="22" t="s">
        <v>6</v>
      </c>
      <c r="G39" s="22" t="s">
        <v>7</v>
      </c>
      <c r="H39" s="22" t="s">
        <v>8</v>
      </c>
      <c r="I39" s="22" t="s">
        <v>9</v>
      </c>
      <c r="J39" s="22" t="s">
        <v>10</v>
      </c>
      <c r="K39" s="22" t="s">
        <v>161</v>
      </c>
    </row>
    <row r="40" spans="1:11" x14ac:dyDescent="0.25">
      <c r="A40" s="23">
        <v>1</v>
      </c>
      <c r="B40" s="23">
        <v>111</v>
      </c>
      <c r="C40" s="24" t="s">
        <v>218</v>
      </c>
      <c r="D40" s="24" t="s">
        <v>279</v>
      </c>
      <c r="E40" s="32">
        <v>2.1564236111111111E-3</v>
      </c>
      <c r="F40" s="32">
        <v>2.0421875000000002E-3</v>
      </c>
      <c r="G40" s="32">
        <v>2.0745138888888888E-3</v>
      </c>
      <c r="H40" s="32">
        <v>2.0260648148148147E-3</v>
      </c>
      <c r="J40" s="39">
        <v>8.2991898148148148E-3</v>
      </c>
      <c r="K40" s="43">
        <v>25</v>
      </c>
    </row>
    <row r="41" spans="1:11" x14ac:dyDescent="0.25">
      <c r="A41" s="23">
        <v>2</v>
      </c>
      <c r="B41" s="23">
        <v>13</v>
      </c>
      <c r="C41" s="24" t="s">
        <v>97</v>
      </c>
      <c r="D41" s="24" t="s">
        <v>98</v>
      </c>
      <c r="E41" s="32">
        <v>2.1571412037037037E-3</v>
      </c>
      <c r="F41" s="32">
        <v>2.0883912037037039E-3</v>
      </c>
      <c r="G41" s="32">
        <v>2.0835300925925926E-3</v>
      </c>
      <c r="H41" s="32">
        <v>2.1031481481481483E-3</v>
      </c>
      <c r="J41" s="39">
        <v>8.432210648148147E-3</v>
      </c>
      <c r="K41" s="43">
        <v>18</v>
      </c>
    </row>
    <row r="42" spans="1:11" x14ac:dyDescent="0.25">
      <c r="A42" s="23">
        <v>3</v>
      </c>
      <c r="B42" s="23">
        <v>152</v>
      </c>
      <c r="C42" s="24" t="s">
        <v>277</v>
      </c>
      <c r="D42" s="24" t="s">
        <v>81</v>
      </c>
      <c r="E42" s="32">
        <v>2.4548263888888892E-3</v>
      </c>
      <c r="F42" s="32">
        <v>2.2690856481481481E-3</v>
      </c>
      <c r="G42" s="32">
        <v>2.2857291666666668E-3</v>
      </c>
      <c r="H42" s="32">
        <v>2.2318634259259258E-3</v>
      </c>
      <c r="J42" s="39">
        <v>9.241504629629629E-3</v>
      </c>
      <c r="K42" s="43">
        <v>15</v>
      </c>
    </row>
    <row r="43" spans="1:11" x14ac:dyDescent="0.25">
      <c r="A43" s="23">
        <v>4</v>
      </c>
      <c r="B43" s="23">
        <v>93</v>
      </c>
      <c r="C43" s="24" t="s">
        <v>104</v>
      </c>
      <c r="D43" s="24" t="s">
        <v>25</v>
      </c>
      <c r="E43" s="32">
        <v>2.4664583333333331E-3</v>
      </c>
      <c r="F43" s="32">
        <v>2.3184490740740743E-3</v>
      </c>
      <c r="G43" s="32">
        <v>2.2853472222222225E-3</v>
      </c>
      <c r="H43" s="32">
        <v>2.2478009259259261E-3</v>
      </c>
      <c r="J43" s="39">
        <v>9.3180555555555551E-3</v>
      </c>
      <c r="K43" s="43">
        <v>12</v>
      </c>
    </row>
    <row r="44" spans="1:11" x14ac:dyDescent="0.25">
      <c r="A44" s="23">
        <v>5</v>
      </c>
      <c r="B44" s="23">
        <v>224</v>
      </c>
      <c r="C44" s="24" t="s">
        <v>426</v>
      </c>
      <c r="D44" s="24" t="s">
        <v>81</v>
      </c>
      <c r="E44" s="32">
        <v>2.5176504629629633E-3</v>
      </c>
      <c r="F44" s="32">
        <v>2.4490856481481482E-3</v>
      </c>
      <c r="G44" s="32">
        <v>2.4335763888888892E-3</v>
      </c>
      <c r="H44" s="32">
        <v>2.3860300925925928E-3</v>
      </c>
      <c r="J44" s="39">
        <v>9.7863425925925913E-3</v>
      </c>
      <c r="K44" s="43">
        <v>10</v>
      </c>
    </row>
    <row r="45" spans="1:11" x14ac:dyDescent="0.25">
      <c r="A45" s="23">
        <v>6</v>
      </c>
      <c r="B45" s="23">
        <v>181</v>
      </c>
      <c r="C45" s="24" t="s">
        <v>351</v>
      </c>
      <c r="D45" s="24" t="s">
        <v>111</v>
      </c>
      <c r="E45" s="32">
        <v>2.5062384259259261E-3</v>
      </c>
      <c r="F45" s="32">
        <v>2.4713310185185185E-3</v>
      </c>
      <c r="G45" s="32">
        <v>2.3776157407407405E-3</v>
      </c>
      <c r="H45" s="32">
        <v>2.4904050925925927E-3</v>
      </c>
      <c r="J45" s="39">
        <v>9.8455902777777778E-3</v>
      </c>
      <c r="K45" s="43">
        <v>8</v>
      </c>
    </row>
    <row r="46" spans="1:11" x14ac:dyDescent="0.25">
      <c r="A46" s="23">
        <v>7</v>
      </c>
      <c r="B46" s="23">
        <v>54</v>
      </c>
      <c r="C46" s="24" t="s">
        <v>105</v>
      </c>
      <c r="D46" s="24" t="s">
        <v>106</v>
      </c>
      <c r="E46" s="32">
        <v>4.6336111111111109E-3</v>
      </c>
      <c r="F46" s="32">
        <v>2.2967476851851851E-3</v>
      </c>
      <c r="G46" s="32">
        <v>2.3406249999999998E-3</v>
      </c>
      <c r="H46" s="32">
        <v>2.3909374999999998E-3</v>
      </c>
      <c r="J46" s="39">
        <v>1.1661921296296297E-2</v>
      </c>
      <c r="K46" s="43">
        <v>6</v>
      </c>
    </row>
    <row r="47" spans="1:11" s="26" customFormat="1" x14ac:dyDescent="0.25">
      <c r="A47" s="86" t="s">
        <v>113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1:11" s="26" customFormat="1" x14ac:dyDescent="0.25">
      <c r="A48" s="22" t="s">
        <v>1</v>
      </c>
      <c r="B48" s="22" t="s">
        <v>2</v>
      </c>
      <c r="C48" s="26" t="s">
        <v>3</v>
      </c>
      <c r="D48" s="26" t="s">
        <v>4</v>
      </c>
      <c r="E48" s="22" t="s">
        <v>5</v>
      </c>
      <c r="F48" s="22" t="s">
        <v>6</v>
      </c>
      <c r="G48" s="22" t="s">
        <v>7</v>
      </c>
      <c r="H48" s="22" t="s">
        <v>8</v>
      </c>
      <c r="I48" s="22" t="s">
        <v>9</v>
      </c>
      <c r="J48" s="22" t="s">
        <v>10</v>
      </c>
      <c r="K48" s="22" t="s">
        <v>161</v>
      </c>
    </row>
    <row r="49" spans="1:11" x14ac:dyDescent="0.25">
      <c r="A49" s="23">
        <v>1</v>
      </c>
      <c r="B49" s="23">
        <v>99</v>
      </c>
      <c r="C49" s="24" t="s">
        <v>114</v>
      </c>
      <c r="D49" s="24" t="s">
        <v>115</v>
      </c>
      <c r="E49" s="32">
        <v>2.1906828703703706E-3</v>
      </c>
      <c r="F49" s="32">
        <v>2.1348842592592595E-3</v>
      </c>
      <c r="G49" s="32">
        <v>2.1200925925925927E-3</v>
      </c>
      <c r="H49" s="32">
        <v>2.1095601851851852E-3</v>
      </c>
      <c r="I49" s="42">
        <v>3.472222222222222E-3</v>
      </c>
      <c r="J49" s="39">
        <v>8.6130902777777785E-3</v>
      </c>
      <c r="K49" s="43">
        <v>25</v>
      </c>
    </row>
    <row r="50" spans="1:11" x14ac:dyDescent="0.25">
      <c r="A50" s="23">
        <v>3</v>
      </c>
      <c r="B50" s="23">
        <v>44</v>
      </c>
      <c r="C50" s="24" t="s">
        <v>116</v>
      </c>
      <c r="D50" s="24" t="s">
        <v>115</v>
      </c>
      <c r="E50" s="32">
        <v>2.4183796296296297E-3</v>
      </c>
      <c r="F50" s="32">
        <v>2.2175925925925926E-3</v>
      </c>
      <c r="G50" s="32">
        <v>2.220127314814815E-3</v>
      </c>
      <c r="H50" s="32">
        <v>2.23087962962963E-3</v>
      </c>
      <c r="J50" s="39">
        <v>9.0869791666666668E-3</v>
      </c>
      <c r="K50" s="43">
        <v>18</v>
      </c>
    </row>
    <row r="51" spans="1:11" x14ac:dyDescent="0.25">
      <c r="A51" s="23">
        <v>2</v>
      </c>
      <c r="B51" s="23">
        <v>87</v>
      </c>
      <c r="C51" s="24" t="s">
        <v>121</v>
      </c>
      <c r="D51" s="24" t="s">
        <v>122</v>
      </c>
      <c r="E51" s="32">
        <v>2.3602546296296292E-3</v>
      </c>
      <c r="F51" s="32">
        <v>2.2520949074074075E-3</v>
      </c>
      <c r="G51" s="32">
        <v>2.2535416666666667E-3</v>
      </c>
      <c r="H51" s="32">
        <v>2.202210648148148E-3</v>
      </c>
      <c r="I51" s="42">
        <v>3.472222222222222E-3</v>
      </c>
      <c r="J51" s="39">
        <v>9.1261574074074075E-3</v>
      </c>
      <c r="K51" s="43">
        <v>15</v>
      </c>
    </row>
    <row r="52" spans="1:11" x14ac:dyDescent="0.25">
      <c r="A52" s="23">
        <v>4</v>
      </c>
      <c r="B52" s="23">
        <v>201</v>
      </c>
      <c r="C52" s="24" t="s">
        <v>427</v>
      </c>
      <c r="D52" s="24" t="s">
        <v>428</v>
      </c>
      <c r="E52" s="32">
        <v>3.5794560185185187E-3</v>
      </c>
      <c r="F52" s="32">
        <v>2.6774421296296299E-3</v>
      </c>
      <c r="G52" s="32">
        <v>2.5017708333333333E-3</v>
      </c>
      <c r="H52" s="32">
        <v>2.4208217592592593E-3</v>
      </c>
      <c r="J52" s="39">
        <v>1.117949074074074E-2</v>
      </c>
      <c r="K52" s="43">
        <v>12</v>
      </c>
    </row>
    <row r="53" spans="1:11" s="26" customFormat="1" x14ac:dyDescent="0.25">
      <c r="A53" s="86" t="s">
        <v>452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1:11" s="26" customFormat="1" x14ac:dyDescent="0.25">
      <c r="A54" s="22" t="s">
        <v>1</v>
      </c>
      <c r="B54" s="22" t="s">
        <v>2</v>
      </c>
      <c r="C54" s="26" t="s">
        <v>3</v>
      </c>
      <c r="D54" s="26" t="s">
        <v>4</v>
      </c>
      <c r="E54" s="22" t="s">
        <v>5</v>
      </c>
      <c r="F54" s="22" t="s">
        <v>6</v>
      </c>
      <c r="G54" s="22" t="s">
        <v>7</v>
      </c>
      <c r="H54" s="22" t="s">
        <v>8</v>
      </c>
      <c r="I54" s="22" t="s">
        <v>9</v>
      </c>
      <c r="J54" s="22" t="s">
        <v>10</v>
      </c>
      <c r="K54" s="22" t="s">
        <v>161</v>
      </c>
    </row>
    <row r="55" spans="1:11" x14ac:dyDescent="0.25">
      <c r="A55" s="23">
        <v>1</v>
      </c>
      <c r="B55" s="23">
        <v>198</v>
      </c>
      <c r="C55" s="24" t="s">
        <v>324</v>
      </c>
      <c r="D55" s="24" t="s">
        <v>77</v>
      </c>
      <c r="E55" s="32">
        <v>1.6313888888888888E-3</v>
      </c>
      <c r="F55" s="32">
        <v>1.5632754629629627E-3</v>
      </c>
      <c r="G55" s="32">
        <v>1.6148379629629629E-3</v>
      </c>
      <c r="H55" s="32">
        <v>1.5725694444444444E-3</v>
      </c>
      <c r="J55" s="39">
        <v>6.3820717592592592E-3</v>
      </c>
      <c r="K55" s="43">
        <v>25</v>
      </c>
    </row>
    <row r="56" spans="1:11" x14ac:dyDescent="0.25">
      <c r="A56" s="23">
        <v>2</v>
      </c>
      <c r="B56" s="23">
        <v>195</v>
      </c>
      <c r="C56" s="24" t="s">
        <v>322</v>
      </c>
      <c r="D56" s="24" t="s">
        <v>323</v>
      </c>
      <c r="E56" s="32">
        <v>1.6344444444444444E-3</v>
      </c>
      <c r="F56" s="32">
        <v>1.6365972222222222E-3</v>
      </c>
      <c r="G56" s="32">
        <v>1.5718518518518518E-3</v>
      </c>
      <c r="H56" s="32">
        <v>1.5779976851851851E-3</v>
      </c>
      <c r="J56" s="39">
        <v>6.4208912037037038E-3</v>
      </c>
      <c r="K56" s="43">
        <v>18</v>
      </c>
    </row>
    <row r="57" spans="1:11" x14ac:dyDescent="0.25">
      <c r="A57" s="23">
        <v>3</v>
      </c>
      <c r="B57" s="23">
        <v>97</v>
      </c>
      <c r="C57" s="24" t="s">
        <v>138</v>
      </c>
      <c r="D57" s="24" t="s">
        <v>69</v>
      </c>
      <c r="E57" s="32">
        <v>1.6557175925925925E-3</v>
      </c>
      <c r="F57" s="32">
        <v>1.6473958333333334E-3</v>
      </c>
      <c r="G57" s="32">
        <v>1.6302777777777776E-3</v>
      </c>
      <c r="H57" s="32">
        <v>1.6888773148148147E-3</v>
      </c>
      <c r="I57" s="42">
        <v>6.9444444444444441E-3</v>
      </c>
      <c r="J57" s="39">
        <v>6.7380092592592587E-3</v>
      </c>
      <c r="K57" s="43">
        <v>15</v>
      </c>
    </row>
    <row r="58" spans="1:11" x14ac:dyDescent="0.25">
      <c r="A58" s="23">
        <v>4</v>
      </c>
      <c r="B58" s="23">
        <v>193</v>
      </c>
      <c r="C58" s="24" t="s">
        <v>353</v>
      </c>
      <c r="D58" s="24" t="s">
        <v>77</v>
      </c>
      <c r="E58" s="32">
        <v>1.6729282407407407E-3</v>
      </c>
      <c r="F58" s="32">
        <v>1.6497916666666668E-3</v>
      </c>
      <c r="G58" s="32">
        <v>1.6731365740740743E-3</v>
      </c>
      <c r="H58" s="32">
        <v>1.7484953703703705E-3</v>
      </c>
      <c r="J58" s="39">
        <v>6.7443518518518521E-3</v>
      </c>
      <c r="K58" s="43">
        <v>12</v>
      </c>
    </row>
    <row r="59" spans="1:11" x14ac:dyDescent="0.25">
      <c r="A59" s="23">
        <v>5</v>
      </c>
      <c r="B59" s="23">
        <v>211</v>
      </c>
      <c r="C59" s="24" t="s">
        <v>391</v>
      </c>
      <c r="D59" s="24" t="s">
        <v>77</v>
      </c>
      <c r="E59" s="32">
        <v>1.7175578703703704E-3</v>
      </c>
      <c r="F59" s="32">
        <v>1.7408564814814815E-3</v>
      </c>
      <c r="G59" s="32">
        <v>1.6522685185185184E-3</v>
      </c>
      <c r="H59" s="32">
        <v>1.7884722222222223E-3</v>
      </c>
      <c r="I59" s="42">
        <v>3.472222222222222E-3</v>
      </c>
      <c r="J59" s="39">
        <v>6.9570254629629626E-3</v>
      </c>
      <c r="K59" s="43">
        <v>10</v>
      </c>
    </row>
    <row r="60" spans="1:11" x14ac:dyDescent="0.25">
      <c r="A60" s="23">
        <v>6</v>
      </c>
      <c r="B60" s="23">
        <v>177</v>
      </c>
      <c r="C60" s="24" t="s">
        <v>312</v>
      </c>
      <c r="D60" s="24" t="s">
        <v>137</v>
      </c>
      <c r="E60" s="32">
        <v>1.7560648148148147E-3</v>
      </c>
      <c r="F60" s="32">
        <v>1.7164930555555555E-3</v>
      </c>
      <c r="G60" s="32">
        <v>1.7141898148148149E-3</v>
      </c>
      <c r="H60" s="32">
        <v>1.7139930555555556E-3</v>
      </c>
      <c r="I60" s="42">
        <v>3.472222222222222E-3</v>
      </c>
      <c r="J60" s="39">
        <v>6.9586111111111107E-3</v>
      </c>
      <c r="K60" s="43">
        <v>8</v>
      </c>
    </row>
    <row r="61" spans="1:11" x14ac:dyDescent="0.25">
      <c r="A61" s="23">
        <v>7</v>
      </c>
      <c r="B61" s="23">
        <v>46</v>
      </c>
      <c r="C61" s="24" t="s">
        <v>47</v>
      </c>
      <c r="D61" s="24" t="s">
        <v>429</v>
      </c>
      <c r="E61" s="32">
        <v>1.8843865740740739E-3</v>
      </c>
      <c r="F61" s="32">
        <v>1.8458333333333332E-3</v>
      </c>
      <c r="G61" s="32">
        <v>1.8745486111111109E-3</v>
      </c>
      <c r="H61" s="32">
        <v>1.8444560185185185E-3</v>
      </c>
      <c r="I61" s="42">
        <v>3.472222222222222E-3</v>
      </c>
      <c r="J61" s="39">
        <v>7.5070949074074076E-3</v>
      </c>
      <c r="K61" s="43">
        <v>6</v>
      </c>
    </row>
    <row r="62" spans="1:11" x14ac:dyDescent="0.25">
      <c r="A62" s="23">
        <v>8</v>
      </c>
      <c r="B62" s="23">
        <v>22</v>
      </c>
      <c r="C62" s="24" t="s">
        <v>235</v>
      </c>
      <c r="D62" s="24" t="s">
        <v>236</v>
      </c>
      <c r="E62" s="32">
        <v>1.840763888888889E-3</v>
      </c>
      <c r="F62" s="32">
        <v>1.8194328703703703E-3</v>
      </c>
      <c r="G62" s="32">
        <v>1.8811111111111112E-3</v>
      </c>
      <c r="H62" s="32">
        <v>1.7564930555555554E-3</v>
      </c>
      <c r="I62" s="42">
        <v>1.3888888888888888E-2</v>
      </c>
      <c r="J62" s="39">
        <v>7.5292824074074081E-3</v>
      </c>
      <c r="K62" s="43">
        <v>4</v>
      </c>
    </row>
    <row r="63" spans="1:11" x14ac:dyDescent="0.25">
      <c r="A63" s="23">
        <v>9</v>
      </c>
      <c r="B63" s="23">
        <v>52</v>
      </c>
      <c r="C63" s="24" t="s">
        <v>20</v>
      </c>
      <c r="D63" s="24" t="s">
        <v>21</v>
      </c>
      <c r="E63" s="32">
        <v>1.9997685185185183E-3</v>
      </c>
      <c r="F63" s="32">
        <v>2.0181712962962961E-3</v>
      </c>
      <c r="G63" s="32">
        <v>1.9480439814814814E-3</v>
      </c>
      <c r="H63" s="32">
        <v>1.9310763888888886E-3</v>
      </c>
      <c r="I63" s="42">
        <v>3.472222222222222E-3</v>
      </c>
      <c r="J63" s="39">
        <v>7.9549305555555554E-3</v>
      </c>
      <c r="K63" s="43">
        <v>2</v>
      </c>
    </row>
    <row r="64" spans="1:11" x14ac:dyDescent="0.25">
      <c r="A64" s="23">
        <v>10</v>
      </c>
      <c r="B64" s="23">
        <v>190</v>
      </c>
      <c r="C64" s="24" t="s">
        <v>76</v>
      </c>
      <c r="D64" s="24" t="s">
        <v>21</v>
      </c>
      <c r="E64" s="32">
        <v>1.9804745370370371E-3</v>
      </c>
      <c r="F64" s="32">
        <v>1.997025462962963E-3</v>
      </c>
      <c r="G64" s="32">
        <v>1.9896064814814815E-3</v>
      </c>
      <c r="H64" s="32">
        <v>1.9995601851851854E-3</v>
      </c>
      <c r="I64" s="42">
        <v>3.472222222222222E-3</v>
      </c>
      <c r="J64" s="39">
        <v>8.0245370370370366E-3</v>
      </c>
      <c r="K64" s="43">
        <v>1</v>
      </c>
    </row>
    <row r="65" spans="1:10" x14ac:dyDescent="0.25">
      <c r="A65" s="23">
        <v>11</v>
      </c>
      <c r="B65" s="23">
        <v>139</v>
      </c>
      <c r="C65" s="24" t="s">
        <v>240</v>
      </c>
      <c r="D65" s="24" t="s">
        <v>23</v>
      </c>
      <c r="E65" s="32">
        <v>2.2098611111111108E-3</v>
      </c>
      <c r="F65" s="32">
        <v>2.1262500000000001E-3</v>
      </c>
      <c r="G65" s="32">
        <v>2.1684490740740739E-3</v>
      </c>
      <c r="H65" s="32">
        <v>2.192141203703704E-3</v>
      </c>
      <c r="I65" s="42">
        <v>3.472222222222222E-3</v>
      </c>
      <c r="J65" s="39">
        <v>8.7545717592592588E-3</v>
      </c>
    </row>
    <row r="66" spans="1:10" x14ac:dyDescent="0.25">
      <c r="A66" s="23">
        <v>12</v>
      </c>
      <c r="B66" s="23">
        <v>82</v>
      </c>
      <c r="C66" s="24" t="s">
        <v>238</v>
      </c>
      <c r="D66" s="24" t="s">
        <v>239</v>
      </c>
      <c r="E66" s="32">
        <v>2.2682175925925925E-3</v>
      </c>
      <c r="F66" s="36">
        <v>2.1759259259259258E-3</v>
      </c>
      <c r="G66" s="36">
        <v>2.2222222222222222E-3</v>
      </c>
      <c r="H66" s="36">
        <v>2.2453703703703702E-3</v>
      </c>
      <c r="J66" s="39">
        <v>8.9117361111111116E-3</v>
      </c>
    </row>
  </sheetData>
  <mergeCells count="7">
    <mergeCell ref="A47:K47"/>
    <mergeCell ref="A53:K53"/>
    <mergeCell ref="A1:K1"/>
    <mergeCell ref="A2:K2"/>
    <mergeCell ref="A10:K10"/>
    <mergeCell ref="A22:K22"/>
    <mergeCell ref="A38:K38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55" customWidth="1"/>
    <col min="5" max="8" width="10" style="54" customWidth="1"/>
    <col min="9" max="9" width="8.5703125" style="62" customWidth="1"/>
    <col min="10" max="10" width="10" style="53" customWidth="1"/>
    <col min="11" max="11" width="8.5703125" style="61" customWidth="1"/>
    <col min="12" max="16384" width="8.85546875" style="55"/>
  </cols>
  <sheetData>
    <row r="1" spans="1:11" ht="15.75" x14ac:dyDescent="0.25">
      <c r="A1" s="85" t="s">
        <v>472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11" customFormat="1" x14ac:dyDescent="0.25">
      <c r="A2" s="22" t="s">
        <v>1</v>
      </c>
      <c r="B2" s="22" t="s">
        <v>2</v>
      </c>
      <c r="C2" s="11" t="s">
        <v>3</v>
      </c>
      <c r="D2" s="11" t="s">
        <v>4</v>
      </c>
      <c r="E2" s="53" t="s">
        <v>5</v>
      </c>
      <c r="F2" s="53" t="s">
        <v>6</v>
      </c>
      <c r="G2" s="53" t="s">
        <v>7</v>
      </c>
      <c r="H2" s="53" t="s">
        <v>8</v>
      </c>
      <c r="I2" s="53" t="s">
        <v>9</v>
      </c>
      <c r="J2" s="53" t="s">
        <v>10</v>
      </c>
      <c r="K2" s="22" t="s">
        <v>161</v>
      </c>
    </row>
    <row r="3" spans="1:11" x14ac:dyDescent="0.25">
      <c r="A3" s="23">
        <v>1</v>
      </c>
      <c r="B3" s="23">
        <v>111</v>
      </c>
      <c r="C3" s="55" t="s">
        <v>218</v>
      </c>
      <c r="D3" s="55" t="s">
        <v>279</v>
      </c>
      <c r="E3" s="58">
        <v>2.1564236111111111E-3</v>
      </c>
      <c r="F3" s="58">
        <v>2.0421875000000002E-3</v>
      </c>
      <c r="G3" s="58">
        <v>2.0745138888888888E-3</v>
      </c>
      <c r="H3" s="58">
        <v>2.0260648148148147E-3</v>
      </c>
      <c r="J3" s="60">
        <v>8.2991898148148148E-3</v>
      </c>
      <c r="K3" s="43">
        <v>25</v>
      </c>
    </row>
    <row r="4" spans="1:11" x14ac:dyDescent="0.25">
      <c r="A4" s="23">
        <v>2</v>
      </c>
      <c r="B4" s="23">
        <v>13</v>
      </c>
      <c r="C4" s="55" t="s">
        <v>97</v>
      </c>
      <c r="D4" s="55" t="s">
        <v>98</v>
      </c>
      <c r="E4" s="58">
        <v>2.1571412037037037E-3</v>
      </c>
      <c r="F4" s="58">
        <v>2.0883912037037039E-3</v>
      </c>
      <c r="G4" s="58">
        <v>2.0835300925925926E-3</v>
      </c>
      <c r="H4" s="58">
        <v>2.1031481481481483E-3</v>
      </c>
      <c r="J4" s="60">
        <v>8.432210648148147E-3</v>
      </c>
      <c r="K4" s="43">
        <v>18</v>
      </c>
    </row>
    <row r="5" spans="1:11" x14ac:dyDescent="0.25">
      <c r="A5" s="23">
        <v>3</v>
      </c>
      <c r="B5" s="23">
        <v>30</v>
      </c>
      <c r="C5" s="55" t="s">
        <v>70</v>
      </c>
      <c r="D5" s="55" t="s">
        <v>71</v>
      </c>
      <c r="E5" s="58">
        <v>2.1869791666666665E-3</v>
      </c>
      <c r="F5" s="58">
        <v>2.0916203703703704E-3</v>
      </c>
      <c r="G5" s="58">
        <v>2.124375E-3</v>
      </c>
      <c r="H5" s="58">
        <v>2.0839467592592593E-3</v>
      </c>
      <c r="J5" s="60">
        <v>8.4869212962962962E-3</v>
      </c>
      <c r="K5" s="43">
        <v>15</v>
      </c>
    </row>
    <row r="6" spans="1:11" x14ac:dyDescent="0.25">
      <c r="A6" s="23">
        <v>4</v>
      </c>
      <c r="B6" s="23">
        <v>129</v>
      </c>
      <c r="C6" s="55" t="s">
        <v>206</v>
      </c>
      <c r="D6" s="55" t="s">
        <v>207</v>
      </c>
      <c r="E6" s="58">
        <v>2.194189814814815E-3</v>
      </c>
      <c r="F6" s="58">
        <v>2.1165277777777779E-3</v>
      </c>
      <c r="G6" s="58">
        <v>2.1122685185185185E-3</v>
      </c>
      <c r="H6" s="58">
        <v>2.077071759259259E-3</v>
      </c>
      <c r="J6" s="60">
        <v>8.5000578703703696E-3</v>
      </c>
      <c r="K6" s="43">
        <v>12</v>
      </c>
    </row>
    <row r="7" spans="1:11" x14ac:dyDescent="0.25">
      <c r="A7" s="23">
        <v>5</v>
      </c>
      <c r="B7" s="23">
        <v>49</v>
      </c>
      <c r="C7" s="55" t="s">
        <v>68</v>
      </c>
      <c r="D7" s="55" t="s">
        <v>69</v>
      </c>
      <c r="E7" s="58">
        <v>2.2003935185185186E-3</v>
      </c>
      <c r="F7" s="58">
        <v>2.1024074074074074E-3</v>
      </c>
      <c r="G7" s="58">
        <v>2.125601851851852E-3</v>
      </c>
      <c r="H7" s="58">
        <v>2.0898726851851851E-3</v>
      </c>
      <c r="J7" s="60">
        <v>8.5182754629629636E-3</v>
      </c>
      <c r="K7" s="43">
        <v>10</v>
      </c>
    </row>
    <row r="8" spans="1:11" x14ac:dyDescent="0.25">
      <c r="A8" s="23">
        <v>6</v>
      </c>
      <c r="B8" s="23">
        <v>99</v>
      </c>
      <c r="C8" s="55" t="s">
        <v>114</v>
      </c>
      <c r="D8" s="55" t="s">
        <v>115</v>
      </c>
      <c r="E8" s="58">
        <v>2.1906828703703706E-3</v>
      </c>
      <c r="F8" s="58">
        <v>2.1348842592592595E-3</v>
      </c>
      <c r="G8" s="58">
        <v>2.1200925925925927E-3</v>
      </c>
      <c r="H8" s="58">
        <v>2.1095601851851852E-3</v>
      </c>
      <c r="I8" s="63">
        <v>3.472222222222222E-3</v>
      </c>
      <c r="J8" s="60">
        <v>8.6130902777777785E-3</v>
      </c>
      <c r="K8" s="43">
        <v>8</v>
      </c>
    </row>
    <row r="9" spans="1:11" x14ac:dyDescent="0.25">
      <c r="A9" s="23">
        <v>7</v>
      </c>
      <c r="B9" s="23">
        <v>115</v>
      </c>
      <c r="C9" s="55" t="s">
        <v>336</v>
      </c>
      <c r="D9" s="55" t="s">
        <v>25</v>
      </c>
      <c r="E9" s="58">
        <v>2.2824421296296295E-3</v>
      </c>
      <c r="F9" s="58">
        <v>2.1392592592592592E-3</v>
      </c>
      <c r="G9" s="58">
        <v>2.1572569444444447E-3</v>
      </c>
      <c r="H9" s="58">
        <v>2.1077893518518516E-3</v>
      </c>
      <c r="J9" s="60">
        <v>8.6867476851851845E-3</v>
      </c>
      <c r="K9" s="43">
        <v>6</v>
      </c>
    </row>
    <row r="10" spans="1:11" x14ac:dyDescent="0.25">
      <c r="A10" s="23">
        <v>8</v>
      </c>
      <c r="B10" s="23">
        <v>34</v>
      </c>
      <c r="C10" s="55" t="s">
        <v>11</v>
      </c>
      <c r="D10" s="55" t="s">
        <v>12</v>
      </c>
      <c r="E10" s="58">
        <v>2.232349537037037E-3</v>
      </c>
      <c r="F10" s="58">
        <v>2.1699189814814814E-3</v>
      </c>
      <c r="G10" s="58">
        <v>2.1662152777777778E-3</v>
      </c>
      <c r="H10" s="58">
        <v>2.1160532407407408E-3</v>
      </c>
      <c r="I10" s="63">
        <v>3.472222222222222E-3</v>
      </c>
      <c r="J10" s="60">
        <v>8.7424074074074088E-3</v>
      </c>
      <c r="K10" s="43">
        <v>4</v>
      </c>
    </row>
    <row r="11" spans="1:11" x14ac:dyDescent="0.25">
      <c r="A11" s="23">
        <v>9</v>
      </c>
      <c r="B11" s="23">
        <v>28</v>
      </c>
      <c r="C11" s="55" t="s">
        <v>33</v>
      </c>
      <c r="D11" s="55" t="s">
        <v>34</v>
      </c>
      <c r="E11" s="58">
        <v>2.2550231481481479E-3</v>
      </c>
      <c r="F11" s="58">
        <v>2.1907407407407405E-3</v>
      </c>
      <c r="G11" s="58">
        <v>2.1953124999999998E-3</v>
      </c>
      <c r="H11" s="58">
        <v>2.1433333333333335E-3</v>
      </c>
      <c r="J11" s="60">
        <v>8.7844097222222212E-3</v>
      </c>
      <c r="K11" s="43">
        <v>2</v>
      </c>
    </row>
    <row r="12" spans="1:11" x14ac:dyDescent="0.25">
      <c r="A12" s="23">
        <v>10</v>
      </c>
      <c r="B12" s="23">
        <v>11</v>
      </c>
      <c r="C12" s="55" t="s">
        <v>141</v>
      </c>
      <c r="D12" s="55" t="s">
        <v>142</v>
      </c>
      <c r="E12" s="58">
        <v>2.2500810185185184E-3</v>
      </c>
      <c r="F12" s="58">
        <v>2.230451388888889E-3</v>
      </c>
      <c r="G12" s="58">
        <v>2.1640624999999998E-3</v>
      </c>
      <c r="H12" s="58">
        <v>2.1629976851851853E-3</v>
      </c>
      <c r="J12" s="60">
        <v>8.8075925925925926E-3</v>
      </c>
      <c r="K12" s="43">
        <v>1</v>
      </c>
    </row>
    <row r="13" spans="1:11" x14ac:dyDescent="0.25">
      <c r="A13" s="23">
        <v>11</v>
      </c>
      <c r="B13" s="23">
        <v>159</v>
      </c>
      <c r="C13" s="55" t="s">
        <v>377</v>
      </c>
      <c r="D13" s="55" t="s">
        <v>25</v>
      </c>
      <c r="E13" s="58">
        <v>2.2609259259259258E-3</v>
      </c>
      <c r="F13" s="58">
        <v>2.1989004629629628E-3</v>
      </c>
      <c r="G13" s="58">
        <v>2.1568634259259258E-3</v>
      </c>
      <c r="H13" s="58">
        <v>2.2044097222222222E-3</v>
      </c>
      <c r="J13" s="60">
        <v>8.821099537037037E-3</v>
      </c>
    </row>
    <row r="14" spans="1:11" x14ac:dyDescent="0.25">
      <c r="A14" s="23">
        <v>12</v>
      </c>
      <c r="B14" s="23">
        <v>214</v>
      </c>
      <c r="C14" s="55" t="s">
        <v>379</v>
      </c>
      <c r="D14" s="55" t="s">
        <v>323</v>
      </c>
      <c r="E14" s="58">
        <v>2.2388773148148146E-3</v>
      </c>
      <c r="F14" s="58">
        <v>2.2176157407407405E-3</v>
      </c>
      <c r="G14" s="58">
        <v>2.1781365740740741E-3</v>
      </c>
      <c r="H14" s="58">
        <v>2.2337615740740742E-3</v>
      </c>
      <c r="J14" s="60">
        <v>8.868391203703703E-3</v>
      </c>
    </row>
    <row r="15" spans="1:11" x14ac:dyDescent="0.25">
      <c r="A15" s="23">
        <v>13</v>
      </c>
      <c r="B15" s="23">
        <v>153</v>
      </c>
      <c r="C15" s="55" t="s">
        <v>262</v>
      </c>
      <c r="D15" s="55" t="s">
        <v>205</v>
      </c>
      <c r="E15" s="58">
        <v>2.2799884259259262E-3</v>
      </c>
      <c r="F15" s="58">
        <v>2.2043518518518519E-3</v>
      </c>
      <c r="G15" s="58">
        <v>2.2248379629629628E-3</v>
      </c>
      <c r="H15" s="58">
        <v>2.2314814814814814E-3</v>
      </c>
      <c r="J15" s="60">
        <v>8.9406597222222214E-3</v>
      </c>
    </row>
    <row r="16" spans="1:11" x14ac:dyDescent="0.25">
      <c r="A16" s="23">
        <v>14</v>
      </c>
      <c r="B16" s="23">
        <v>137</v>
      </c>
      <c r="C16" s="55" t="s">
        <v>210</v>
      </c>
      <c r="D16" s="55" t="s">
        <v>211</v>
      </c>
      <c r="E16" s="58">
        <v>2.2347685185185183E-3</v>
      </c>
      <c r="F16" s="58">
        <v>2.2675115740740741E-3</v>
      </c>
      <c r="G16" s="58">
        <v>2.2403124999999997E-3</v>
      </c>
      <c r="H16" s="58">
        <v>2.2242592592592592E-3</v>
      </c>
      <c r="I16" s="63">
        <v>3.472222222222222E-3</v>
      </c>
      <c r="J16" s="60">
        <v>9.0247222222222222E-3</v>
      </c>
    </row>
    <row r="17" spans="1:10" x14ac:dyDescent="0.25">
      <c r="A17" s="23">
        <v>15</v>
      </c>
      <c r="B17" s="23">
        <v>225</v>
      </c>
      <c r="C17" s="55" t="s">
        <v>340</v>
      </c>
      <c r="D17" s="55" t="s">
        <v>422</v>
      </c>
      <c r="E17" s="58">
        <v>2.2955324074074072E-3</v>
      </c>
      <c r="F17" s="58">
        <v>2.2535185185185188E-3</v>
      </c>
      <c r="G17" s="58">
        <v>2.2086458333333333E-3</v>
      </c>
      <c r="H17" s="58">
        <v>2.199988425925926E-3</v>
      </c>
      <c r="I17" s="63">
        <v>6.9444444444444441E-3</v>
      </c>
      <c r="J17" s="60">
        <v>9.0734259259259275E-3</v>
      </c>
    </row>
    <row r="18" spans="1:10" x14ac:dyDescent="0.25">
      <c r="A18" s="23">
        <v>16</v>
      </c>
      <c r="B18" s="23">
        <v>44</v>
      </c>
      <c r="C18" s="55" t="s">
        <v>116</v>
      </c>
      <c r="D18" s="55" t="s">
        <v>115</v>
      </c>
      <c r="E18" s="58">
        <v>2.4183796296296297E-3</v>
      </c>
      <c r="F18" s="58">
        <v>2.2175925925925926E-3</v>
      </c>
      <c r="G18" s="58">
        <v>2.220127314814815E-3</v>
      </c>
      <c r="H18" s="58">
        <v>2.23087962962963E-3</v>
      </c>
      <c r="J18" s="60">
        <v>9.0869791666666668E-3</v>
      </c>
    </row>
    <row r="19" spans="1:10" x14ac:dyDescent="0.25">
      <c r="A19" s="23">
        <v>17</v>
      </c>
      <c r="B19" s="23">
        <v>72</v>
      </c>
      <c r="C19" s="55" t="s">
        <v>13</v>
      </c>
      <c r="D19" s="55" t="s">
        <v>14</v>
      </c>
      <c r="E19" s="58">
        <v>2.3390393518518517E-3</v>
      </c>
      <c r="F19" s="58">
        <v>2.2665046296296296E-3</v>
      </c>
      <c r="G19" s="58">
        <v>2.2109722222222222E-3</v>
      </c>
      <c r="H19" s="58">
        <v>2.2214236111111111E-3</v>
      </c>
      <c r="I19" s="63">
        <v>3.472222222222222E-3</v>
      </c>
      <c r="J19" s="60">
        <v>9.0958101851851842E-3</v>
      </c>
    </row>
    <row r="20" spans="1:10" x14ac:dyDescent="0.25">
      <c r="A20" s="23">
        <v>18</v>
      </c>
      <c r="B20" s="23">
        <v>21</v>
      </c>
      <c r="C20" s="55" t="s">
        <v>49</v>
      </c>
      <c r="D20" s="55" t="s">
        <v>50</v>
      </c>
      <c r="E20" s="58">
        <v>2.3184143518518519E-3</v>
      </c>
      <c r="F20" s="58">
        <v>2.2613541666666663E-3</v>
      </c>
      <c r="G20" s="58">
        <v>2.2485995370370372E-3</v>
      </c>
      <c r="H20" s="58">
        <v>2.2253125000000003E-3</v>
      </c>
      <c r="I20" s="63">
        <v>3.472222222222222E-3</v>
      </c>
      <c r="J20" s="60">
        <v>9.1115509259259275E-3</v>
      </c>
    </row>
    <row r="21" spans="1:10" x14ac:dyDescent="0.25">
      <c r="A21" s="23">
        <v>19</v>
      </c>
      <c r="B21" s="23">
        <v>87</v>
      </c>
      <c r="C21" s="55" t="s">
        <v>121</v>
      </c>
      <c r="D21" s="55" t="s">
        <v>122</v>
      </c>
      <c r="E21" s="58">
        <v>2.3602546296296292E-3</v>
      </c>
      <c r="F21" s="58">
        <v>2.2520949074074075E-3</v>
      </c>
      <c r="G21" s="58">
        <v>2.2535416666666667E-3</v>
      </c>
      <c r="H21" s="58">
        <v>2.202210648148148E-3</v>
      </c>
      <c r="I21" s="63">
        <v>3.472222222222222E-3</v>
      </c>
      <c r="J21" s="60">
        <v>9.1261574074074075E-3</v>
      </c>
    </row>
    <row r="22" spans="1:10" x14ac:dyDescent="0.25">
      <c r="A22" s="23">
        <v>20</v>
      </c>
      <c r="B22" s="23">
        <v>147</v>
      </c>
      <c r="C22" s="55" t="s">
        <v>30</v>
      </c>
      <c r="D22" s="55" t="s">
        <v>69</v>
      </c>
      <c r="E22" s="58">
        <v>2.3626620370370368E-3</v>
      </c>
      <c r="F22" s="58">
        <v>2.2879513888888888E-3</v>
      </c>
      <c r="G22" s="58">
        <v>2.2869328703703702E-3</v>
      </c>
      <c r="H22" s="58">
        <v>2.2685300925925924E-3</v>
      </c>
      <c r="J22" s="60">
        <v>9.2060763888888886E-3</v>
      </c>
    </row>
    <row r="23" spans="1:10" x14ac:dyDescent="0.25">
      <c r="A23" s="23">
        <v>21</v>
      </c>
      <c r="B23" s="23">
        <v>250</v>
      </c>
      <c r="C23" s="55" t="s">
        <v>101</v>
      </c>
      <c r="D23" s="55" t="s">
        <v>286</v>
      </c>
      <c r="E23" s="58">
        <v>2.4046180555555557E-3</v>
      </c>
      <c r="F23" s="58">
        <v>2.2744907407407406E-3</v>
      </c>
      <c r="G23" s="58">
        <v>2.2834259259259262E-3</v>
      </c>
      <c r="H23" s="58">
        <v>2.2727893518518518E-3</v>
      </c>
      <c r="J23" s="60">
        <v>9.2353240740740746E-3</v>
      </c>
    </row>
    <row r="24" spans="1:10" x14ac:dyDescent="0.25">
      <c r="A24" s="23">
        <v>22</v>
      </c>
      <c r="B24" s="23">
        <v>152</v>
      </c>
      <c r="C24" s="55" t="s">
        <v>277</v>
      </c>
      <c r="D24" s="55" t="s">
        <v>81</v>
      </c>
      <c r="E24" s="58">
        <v>2.4548263888888892E-3</v>
      </c>
      <c r="F24" s="58">
        <v>2.2690856481481481E-3</v>
      </c>
      <c r="G24" s="58">
        <v>2.2857291666666668E-3</v>
      </c>
      <c r="H24" s="58">
        <v>2.2318634259259258E-3</v>
      </c>
      <c r="J24" s="60">
        <v>9.241504629629629E-3</v>
      </c>
    </row>
    <row r="25" spans="1:10" x14ac:dyDescent="0.25">
      <c r="A25" s="23">
        <v>23</v>
      </c>
      <c r="B25" s="23">
        <v>32</v>
      </c>
      <c r="C25" s="55" t="s">
        <v>117</v>
      </c>
      <c r="D25" s="55" t="s">
        <v>419</v>
      </c>
      <c r="E25" s="58">
        <v>2.3827430555555559E-3</v>
      </c>
      <c r="F25" s="58">
        <v>2.2737268518518519E-3</v>
      </c>
      <c r="G25" s="58">
        <v>2.2828240740740738E-3</v>
      </c>
      <c r="H25" s="58">
        <v>2.3268865740740741E-3</v>
      </c>
      <c r="J25" s="60">
        <v>9.2661805555555553E-3</v>
      </c>
    </row>
    <row r="26" spans="1:10" x14ac:dyDescent="0.25">
      <c r="A26" s="23">
        <v>24</v>
      </c>
      <c r="B26" s="23">
        <v>3</v>
      </c>
      <c r="C26" s="55" t="s">
        <v>78</v>
      </c>
      <c r="D26" s="55" t="s">
        <v>79</v>
      </c>
      <c r="E26" s="58">
        <v>2.3959143518518518E-3</v>
      </c>
      <c r="F26" s="58">
        <v>2.3224074074074071E-3</v>
      </c>
      <c r="G26" s="58">
        <v>2.2894328703703705E-3</v>
      </c>
      <c r="H26" s="58">
        <v>2.3026273148148146E-3</v>
      </c>
      <c r="J26" s="60">
        <v>9.310381944444444E-3</v>
      </c>
    </row>
    <row r="27" spans="1:10" x14ac:dyDescent="0.25">
      <c r="A27" s="23">
        <v>25</v>
      </c>
      <c r="B27" s="23">
        <v>333</v>
      </c>
      <c r="C27" s="55" t="s">
        <v>39</v>
      </c>
      <c r="D27" s="55" t="s">
        <v>40</v>
      </c>
      <c r="E27" s="58">
        <v>2.3469560185185186E-3</v>
      </c>
      <c r="F27" s="58">
        <v>2.2575694444444444E-3</v>
      </c>
      <c r="G27" s="58">
        <v>2.2608796296296296E-3</v>
      </c>
      <c r="H27" s="58">
        <v>2.2746180555555558E-3</v>
      </c>
      <c r="I27" s="63">
        <v>1.0416666666666666E-2</v>
      </c>
      <c r="J27" s="60">
        <v>9.3136342592592593E-3</v>
      </c>
    </row>
    <row r="28" spans="1:10" x14ac:dyDescent="0.25">
      <c r="A28" s="23">
        <v>26</v>
      </c>
      <c r="B28" s="23">
        <v>93</v>
      </c>
      <c r="C28" s="55" t="s">
        <v>104</v>
      </c>
      <c r="D28" s="55" t="s">
        <v>25</v>
      </c>
      <c r="E28" s="58">
        <v>2.4664583333333331E-3</v>
      </c>
      <c r="F28" s="58">
        <v>2.3184490740740743E-3</v>
      </c>
      <c r="G28" s="58">
        <v>2.2853472222222225E-3</v>
      </c>
      <c r="H28" s="58">
        <v>2.2478009259259261E-3</v>
      </c>
      <c r="J28" s="60">
        <v>9.3180555555555551E-3</v>
      </c>
    </row>
    <row r="29" spans="1:10" x14ac:dyDescent="0.25">
      <c r="A29" s="23">
        <v>27</v>
      </c>
      <c r="B29" s="23">
        <v>135</v>
      </c>
      <c r="C29" s="55" t="s">
        <v>214</v>
      </c>
      <c r="D29" s="55" t="s">
        <v>106</v>
      </c>
      <c r="E29" s="58">
        <v>2.3420949074074073E-3</v>
      </c>
      <c r="F29" s="58">
        <v>2.3229976851851853E-3</v>
      </c>
      <c r="G29" s="58">
        <v>2.3400347222222221E-3</v>
      </c>
      <c r="H29" s="58">
        <v>2.3515972222222224E-3</v>
      </c>
      <c r="J29" s="60">
        <v>9.3567245370370384E-3</v>
      </c>
    </row>
    <row r="30" spans="1:10" x14ac:dyDescent="0.25">
      <c r="A30" s="23">
        <v>28</v>
      </c>
      <c r="B30" s="23">
        <v>92</v>
      </c>
      <c r="C30" s="55" t="s">
        <v>86</v>
      </c>
      <c r="D30" s="55" t="s">
        <v>77</v>
      </c>
      <c r="E30" s="58">
        <v>2.3758333333333331E-3</v>
      </c>
      <c r="F30" s="58">
        <v>2.3832754629629629E-3</v>
      </c>
      <c r="G30" s="58">
        <v>2.2992013888888888E-3</v>
      </c>
      <c r="H30" s="58">
        <v>2.2567824074074074E-3</v>
      </c>
      <c r="I30" s="63">
        <v>3.472222222222222E-3</v>
      </c>
      <c r="J30" s="60">
        <v>9.3729629629629631E-3</v>
      </c>
    </row>
    <row r="31" spans="1:10" x14ac:dyDescent="0.25">
      <c r="A31" s="23">
        <v>29</v>
      </c>
      <c r="B31" s="23">
        <v>224</v>
      </c>
      <c r="C31" s="55" t="s">
        <v>426</v>
      </c>
      <c r="D31" s="55" t="s">
        <v>81</v>
      </c>
      <c r="E31" s="58">
        <v>2.5176504629629633E-3</v>
      </c>
      <c r="F31" s="58">
        <v>2.4490856481481482E-3</v>
      </c>
      <c r="G31" s="58">
        <v>2.4335763888888892E-3</v>
      </c>
      <c r="H31" s="58">
        <v>2.3860300925925928E-3</v>
      </c>
      <c r="J31" s="60">
        <v>9.7863425925925913E-3</v>
      </c>
    </row>
    <row r="32" spans="1:10" x14ac:dyDescent="0.25">
      <c r="A32" s="23">
        <v>30</v>
      </c>
      <c r="B32" s="23">
        <v>181</v>
      </c>
      <c r="C32" s="55" t="s">
        <v>351</v>
      </c>
      <c r="D32" s="55" t="s">
        <v>111</v>
      </c>
      <c r="E32" s="58">
        <v>2.5062384259259261E-3</v>
      </c>
      <c r="F32" s="58">
        <v>2.4713310185185185E-3</v>
      </c>
      <c r="G32" s="58">
        <v>2.3776157407407405E-3</v>
      </c>
      <c r="H32" s="58">
        <v>2.4904050925925927E-3</v>
      </c>
      <c r="J32" s="60">
        <v>9.8455902777777778E-3</v>
      </c>
    </row>
    <row r="33" spans="1:10" x14ac:dyDescent="0.25">
      <c r="A33" s="23">
        <v>31</v>
      </c>
      <c r="B33" s="23">
        <v>69</v>
      </c>
      <c r="C33" s="55" t="s">
        <v>62</v>
      </c>
      <c r="D33" s="55" t="s">
        <v>63</v>
      </c>
      <c r="E33" s="58">
        <v>2.5363773148148147E-3</v>
      </c>
      <c r="F33" s="58">
        <v>2.3766319444444442E-3</v>
      </c>
      <c r="G33" s="58">
        <v>2.6025694444444442E-3</v>
      </c>
      <c r="H33" s="58">
        <v>2.4597685185185187E-3</v>
      </c>
      <c r="J33" s="60">
        <v>9.9753472222222223E-3</v>
      </c>
    </row>
    <row r="34" spans="1:10" x14ac:dyDescent="0.25">
      <c r="A34" s="23">
        <v>32</v>
      </c>
      <c r="B34" s="23">
        <v>203</v>
      </c>
      <c r="C34" s="55" t="s">
        <v>423</v>
      </c>
      <c r="D34" s="55" t="s">
        <v>61</v>
      </c>
      <c r="E34" s="58">
        <v>2.5397453703703702E-3</v>
      </c>
      <c r="F34" s="58">
        <v>2.4295138888888886E-3</v>
      </c>
      <c r="G34" s="58">
        <v>2.5242476851851854E-3</v>
      </c>
      <c r="H34" s="58">
        <v>2.5128819444444443E-3</v>
      </c>
      <c r="I34" s="63">
        <v>3.472222222222222E-3</v>
      </c>
      <c r="J34" s="60">
        <v>1.0064259259259261E-2</v>
      </c>
    </row>
    <row r="35" spans="1:10" x14ac:dyDescent="0.25">
      <c r="A35" s="23">
        <v>33</v>
      </c>
      <c r="B35" s="23">
        <v>18</v>
      </c>
      <c r="C35" s="55" t="s">
        <v>420</v>
      </c>
      <c r="D35" s="55" t="s">
        <v>421</v>
      </c>
      <c r="E35" s="58">
        <v>2.5291898148148148E-3</v>
      </c>
      <c r="F35" s="58">
        <v>2.4571874999999997E-3</v>
      </c>
      <c r="G35" s="58">
        <v>2.5032870370370369E-3</v>
      </c>
      <c r="H35" s="59">
        <v>2.7199074074074074E-3</v>
      </c>
      <c r="J35" s="60">
        <v>1.0209571759259259E-2</v>
      </c>
    </row>
    <row r="36" spans="1:10" x14ac:dyDescent="0.25">
      <c r="A36" s="23">
        <v>34</v>
      </c>
      <c r="B36" s="23">
        <v>162</v>
      </c>
      <c r="C36" s="55" t="s">
        <v>298</v>
      </c>
      <c r="D36" s="55" t="s">
        <v>299</v>
      </c>
      <c r="E36" s="58">
        <v>2.6452199074074073E-3</v>
      </c>
      <c r="F36" s="58">
        <v>2.5820949074074075E-3</v>
      </c>
      <c r="G36" s="58">
        <v>2.5885069444444445E-3</v>
      </c>
      <c r="H36" s="58">
        <v>2.5586921296296295E-3</v>
      </c>
      <c r="J36" s="60">
        <v>1.0374513888888888E-2</v>
      </c>
    </row>
    <row r="37" spans="1:10" x14ac:dyDescent="0.25">
      <c r="A37" s="23">
        <v>35</v>
      </c>
      <c r="B37" s="23">
        <v>26</v>
      </c>
      <c r="C37" s="55" t="s">
        <v>60</v>
      </c>
      <c r="D37" s="55" t="s">
        <v>61</v>
      </c>
      <c r="E37" s="58">
        <v>2.7480324074074074E-3</v>
      </c>
      <c r="F37" s="58">
        <v>2.612303240740741E-3</v>
      </c>
      <c r="G37" s="58">
        <v>2.6773611111111113E-3</v>
      </c>
      <c r="H37" s="58">
        <v>2.6652777777777781E-3</v>
      </c>
      <c r="I37" s="63">
        <v>1.0416666666666666E-2</v>
      </c>
      <c r="J37" s="60">
        <v>1.0876585648148147E-2</v>
      </c>
    </row>
    <row r="38" spans="1:10" x14ac:dyDescent="0.25">
      <c r="A38" s="23">
        <v>36</v>
      </c>
      <c r="B38" s="23">
        <v>201</v>
      </c>
      <c r="C38" s="55" t="s">
        <v>427</v>
      </c>
      <c r="D38" s="55" t="s">
        <v>428</v>
      </c>
      <c r="E38" s="58">
        <v>3.5794560185185187E-3</v>
      </c>
      <c r="F38" s="58">
        <v>2.6774421296296299E-3</v>
      </c>
      <c r="G38" s="58">
        <v>2.5017708333333333E-3</v>
      </c>
      <c r="H38" s="58">
        <v>2.4208217592592593E-3</v>
      </c>
      <c r="J38" s="60">
        <v>1.117949074074074E-2</v>
      </c>
    </row>
    <row r="39" spans="1:10" x14ac:dyDescent="0.25">
      <c r="A39" s="23">
        <v>37</v>
      </c>
      <c r="B39" s="23">
        <v>136</v>
      </c>
      <c r="C39" s="55" t="s">
        <v>29</v>
      </c>
      <c r="D39" s="55" t="s">
        <v>25</v>
      </c>
      <c r="E39" s="58">
        <v>2.6133912037037033E-3</v>
      </c>
      <c r="F39" s="58">
        <v>2.4321064814814817E-3</v>
      </c>
      <c r="G39" s="58">
        <v>2.4851041666666667E-3</v>
      </c>
      <c r="H39" s="58">
        <v>3.9729166666666671E-3</v>
      </c>
      <c r="I39" s="63">
        <v>3.472222222222222E-3</v>
      </c>
      <c r="J39" s="60">
        <v>1.1561388888888887E-2</v>
      </c>
    </row>
    <row r="40" spans="1:10" x14ac:dyDescent="0.25">
      <c r="A40" s="23">
        <v>38</v>
      </c>
      <c r="B40" s="23">
        <v>54</v>
      </c>
      <c r="C40" s="55" t="s">
        <v>105</v>
      </c>
      <c r="D40" s="55" t="s">
        <v>106</v>
      </c>
      <c r="E40" s="58">
        <v>4.6336111111111109E-3</v>
      </c>
      <c r="F40" s="58">
        <v>2.2967476851851851E-3</v>
      </c>
      <c r="G40" s="58">
        <v>2.3406249999999998E-3</v>
      </c>
      <c r="H40" s="58">
        <v>2.3909374999999998E-3</v>
      </c>
      <c r="J40" s="60">
        <v>1.1661921296296297E-2</v>
      </c>
    </row>
    <row r="41" spans="1:10" x14ac:dyDescent="0.25">
      <c r="A41" s="23">
        <v>39</v>
      </c>
      <c r="B41" s="23">
        <v>123</v>
      </c>
      <c r="C41" s="55" t="s">
        <v>87</v>
      </c>
      <c r="D41" s="55" t="s">
        <v>75</v>
      </c>
      <c r="E41" s="58">
        <v>2.3545486111111115E-3</v>
      </c>
      <c r="F41" s="59">
        <v>2.5925925925925925E-3</v>
      </c>
      <c r="G41" s="59">
        <v>4.5254629629629629E-3</v>
      </c>
      <c r="H41" s="59">
        <v>2.6041666666666665E-3</v>
      </c>
      <c r="J41" s="60">
        <v>1.2076770833333333E-2</v>
      </c>
    </row>
    <row r="42" spans="1:10" x14ac:dyDescent="0.25">
      <c r="A42" s="23">
        <v>40</v>
      </c>
      <c r="B42" s="23">
        <v>226</v>
      </c>
      <c r="C42" s="55" t="s">
        <v>424</v>
      </c>
      <c r="D42" s="55" t="s">
        <v>425</v>
      </c>
      <c r="E42" s="58">
        <v>2.6341319444444442E-3</v>
      </c>
      <c r="F42" s="58">
        <v>2.542349537037037E-3</v>
      </c>
      <c r="G42" s="58">
        <v>4.4715277777777783E-3</v>
      </c>
      <c r="H42" s="58">
        <v>2.5527777777777779E-3</v>
      </c>
      <c r="J42" s="60">
        <v>1.2200787037037038E-2</v>
      </c>
    </row>
    <row r="43" spans="1:10" x14ac:dyDescent="0.25">
      <c r="A43" s="23">
        <v>41</v>
      </c>
      <c r="B43" s="23">
        <v>16</v>
      </c>
      <c r="C43" s="55" t="s">
        <v>18</v>
      </c>
      <c r="D43" s="55" t="s">
        <v>421</v>
      </c>
      <c r="E43" s="58">
        <v>2.6007407407407407E-3</v>
      </c>
      <c r="F43" s="59">
        <v>2.5925925925925925E-3</v>
      </c>
      <c r="G43" s="59">
        <v>4.5254629629629629E-3</v>
      </c>
      <c r="H43" s="59">
        <v>2.6041666666666665E-3</v>
      </c>
      <c r="J43" s="60">
        <v>1.2322962962962964E-2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5"/>
  <sheetViews>
    <sheetView zoomScaleNormal="100" workbookViewId="0">
      <selection sqref="A1:E1"/>
    </sheetView>
  </sheetViews>
  <sheetFormatPr defaultColWidth="8.85546875" defaultRowHeight="15" customHeight="1" outlineLevelRow="2" x14ac:dyDescent="0.25"/>
  <cols>
    <col min="1" max="2" width="8.5703125" style="23" customWidth="1"/>
    <col min="3" max="3" width="31.42578125" style="24" customWidth="1"/>
    <col min="4" max="4" width="25.7109375" style="24" customWidth="1"/>
    <col min="5" max="5" width="8.5703125" style="25" customWidth="1"/>
    <col min="6" max="16384" width="8.85546875" style="24"/>
  </cols>
  <sheetData>
    <row r="1" spans="1:5" ht="15" customHeight="1" x14ac:dyDescent="0.25">
      <c r="A1" s="85" t="s">
        <v>453</v>
      </c>
      <c r="B1" s="85"/>
      <c r="C1" s="85"/>
      <c r="D1" s="85"/>
      <c r="E1" s="85"/>
    </row>
    <row r="2" spans="1:5" ht="15" customHeight="1" x14ac:dyDescent="0.25">
      <c r="A2" s="84" t="s">
        <v>0</v>
      </c>
      <c r="B2" s="84"/>
      <c r="C2" s="84"/>
      <c r="D2" s="84"/>
      <c r="E2" s="84"/>
    </row>
    <row r="3" spans="1:5" ht="15" customHeight="1" x14ac:dyDescent="0.25">
      <c r="A3" s="28" t="s">
        <v>1</v>
      </c>
      <c r="B3" s="28" t="s">
        <v>2</v>
      </c>
      <c r="C3" s="29" t="s">
        <v>3</v>
      </c>
      <c r="D3" s="29" t="s">
        <v>4</v>
      </c>
      <c r="E3" s="30" t="s">
        <v>161</v>
      </c>
    </row>
    <row r="4" spans="1:5" ht="15" hidden="1" customHeight="1" outlineLevel="2" x14ac:dyDescent="0.25">
      <c r="A4" s="71">
        <v>1</v>
      </c>
      <c r="B4" s="71">
        <v>34</v>
      </c>
      <c r="C4" s="72" t="s">
        <v>11</v>
      </c>
      <c r="D4" s="72" t="s">
        <v>12</v>
      </c>
      <c r="E4" s="71">
        <v>25</v>
      </c>
    </row>
    <row r="5" spans="1:5" ht="15" hidden="1" customHeight="1" outlineLevel="2" collapsed="1" x14ac:dyDescent="0.25">
      <c r="A5" s="71">
        <v>1</v>
      </c>
      <c r="B5" s="71">
        <v>34</v>
      </c>
      <c r="C5" s="72" t="s">
        <v>11</v>
      </c>
      <c r="D5" s="72" t="s">
        <v>12</v>
      </c>
      <c r="E5" s="71">
        <v>25</v>
      </c>
    </row>
    <row r="6" spans="1:5" ht="15" hidden="1" customHeight="1" outlineLevel="2" x14ac:dyDescent="0.25">
      <c r="A6" s="71">
        <v>1</v>
      </c>
      <c r="B6" s="71">
        <v>34</v>
      </c>
      <c r="C6" s="72" t="s">
        <v>11</v>
      </c>
      <c r="D6" s="72" t="s">
        <v>12</v>
      </c>
      <c r="E6" s="71">
        <v>25</v>
      </c>
    </row>
    <row r="7" spans="1:5" ht="15" hidden="1" customHeight="1" outlineLevel="2" x14ac:dyDescent="0.25">
      <c r="A7" s="71">
        <v>4</v>
      </c>
      <c r="B7" s="71">
        <v>157</v>
      </c>
      <c r="C7" s="72" t="s">
        <v>11</v>
      </c>
      <c r="D7" s="72" t="s">
        <v>23</v>
      </c>
      <c r="E7" s="71">
        <v>12</v>
      </c>
    </row>
    <row r="8" spans="1:5" ht="15" hidden="1" customHeight="1" outlineLevel="2" x14ac:dyDescent="0.25">
      <c r="A8" s="71">
        <v>1</v>
      </c>
      <c r="B8" s="71">
        <v>34</v>
      </c>
      <c r="C8" s="72" t="s">
        <v>11</v>
      </c>
      <c r="D8" s="72" t="s">
        <v>12</v>
      </c>
      <c r="E8" s="71">
        <v>25</v>
      </c>
    </row>
    <row r="9" spans="1:5" ht="15" hidden="1" customHeight="1" outlineLevel="2" x14ac:dyDescent="0.25">
      <c r="A9" s="71">
        <v>1</v>
      </c>
      <c r="B9" s="71">
        <v>34</v>
      </c>
      <c r="C9" s="72" t="s">
        <v>11</v>
      </c>
      <c r="D9" s="72" t="s">
        <v>12</v>
      </c>
      <c r="E9" s="71">
        <v>25</v>
      </c>
    </row>
    <row r="10" spans="1:5" ht="15" hidden="1" customHeight="1" outlineLevel="2" x14ac:dyDescent="0.25">
      <c r="A10" s="71">
        <v>3</v>
      </c>
      <c r="B10" s="71">
        <v>34</v>
      </c>
      <c r="C10" s="72" t="s">
        <v>11</v>
      </c>
      <c r="D10" s="72" t="s">
        <v>12</v>
      </c>
      <c r="E10" s="71">
        <v>15</v>
      </c>
    </row>
    <row r="11" spans="1:5" ht="15" hidden="1" customHeight="1" outlineLevel="2" x14ac:dyDescent="0.25">
      <c r="A11" s="71">
        <v>2</v>
      </c>
      <c r="B11" s="71">
        <v>34</v>
      </c>
      <c r="C11" s="72" t="s">
        <v>11</v>
      </c>
      <c r="D11" s="72" t="s">
        <v>12</v>
      </c>
      <c r="E11" s="71">
        <v>18</v>
      </c>
    </row>
    <row r="12" spans="1:5" s="77" customFormat="1" ht="15" customHeight="1" outlineLevel="1" collapsed="1" x14ac:dyDescent="0.25">
      <c r="A12" s="69">
        <v>1</v>
      </c>
      <c r="B12" s="69">
        <v>34</v>
      </c>
      <c r="C12" s="70" t="s">
        <v>482</v>
      </c>
      <c r="D12" s="70" t="s">
        <v>12</v>
      </c>
      <c r="E12" s="69">
        <f>SUBTOTAL(9,E4:E11)</f>
        <v>170</v>
      </c>
    </row>
    <row r="13" spans="1:5" ht="15" hidden="1" customHeight="1" outlineLevel="2" collapsed="1" x14ac:dyDescent="0.25">
      <c r="A13" s="73">
        <v>3</v>
      </c>
      <c r="B13" s="71">
        <v>115</v>
      </c>
      <c r="C13" s="72" t="s">
        <v>336</v>
      </c>
      <c r="D13" s="72" t="s">
        <v>25</v>
      </c>
      <c r="E13" s="71">
        <v>15</v>
      </c>
    </row>
    <row r="14" spans="1:5" ht="15" hidden="1" customHeight="1" outlineLevel="2" x14ac:dyDescent="0.25">
      <c r="A14" s="73">
        <v>3</v>
      </c>
      <c r="B14" s="71">
        <v>115</v>
      </c>
      <c r="C14" s="72" t="s">
        <v>336</v>
      </c>
      <c r="D14" s="72" t="s">
        <v>25</v>
      </c>
      <c r="E14" s="71">
        <v>15</v>
      </c>
    </row>
    <row r="15" spans="1:5" ht="15" hidden="1" customHeight="1" outlineLevel="2" x14ac:dyDescent="0.25">
      <c r="A15" s="73">
        <v>3</v>
      </c>
      <c r="B15" s="71">
        <v>115</v>
      </c>
      <c r="C15" s="72" t="s">
        <v>336</v>
      </c>
      <c r="D15" s="72" t="s">
        <v>25</v>
      </c>
      <c r="E15" s="71">
        <v>15</v>
      </c>
    </row>
    <row r="16" spans="1:5" ht="15" hidden="1" customHeight="1" outlineLevel="2" collapsed="1" x14ac:dyDescent="0.25">
      <c r="A16" s="73">
        <v>2</v>
      </c>
      <c r="B16" s="71">
        <v>115</v>
      </c>
      <c r="C16" s="72" t="s">
        <v>336</v>
      </c>
      <c r="D16" s="72" t="s">
        <v>25</v>
      </c>
      <c r="E16" s="71">
        <v>18</v>
      </c>
    </row>
    <row r="17" spans="1:5" ht="15" hidden="1" customHeight="1" outlineLevel="2" x14ac:dyDescent="0.25">
      <c r="A17" s="71">
        <v>3</v>
      </c>
      <c r="B17" s="71">
        <v>115</v>
      </c>
      <c r="C17" s="72" t="s">
        <v>336</v>
      </c>
      <c r="D17" s="72" t="s">
        <v>25</v>
      </c>
      <c r="E17" s="71">
        <v>15</v>
      </c>
    </row>
    <row r="18" spans="1:5" ht="15" hidden="1" customHeight="1" outlineLevel="2" collapsed="1" x14ac:dyDescent="0.25">
      <c r="A18" s="71">
        <v>2</v>
      </c>
      <c r="B18" s="71">
        <v>115</v>
      </c>
      <c r="C18" s="72" t="s">
        <v>336</v>
      </c>
      <c r="D18" s="72" t="s">
        <v>25</v>
      </c>
      <c r="E18" s="71">
        <v>18</v>
      </c>
    </row>
    <row r="19" spans="1:5" ht="15" hidden="1" customHeight="1" outlineLevel="2" x14ac:dyDescent="0.25">
      <c r="A19" s="71">
        <v>1</v>
      </c>
      <c r="B19" s="71">
        <v>115</v>
      </c>
      <c r="C19" s="72" t="s">
        <v>336</v>
      </c>
      <c r="D19" s="72" t="s">
        <v>25</v>
      </c>
      <c r="E19" s="71">
        <v>25</v>
      </c>
    </row>
    <row r="20" spans="1:5" s="77" customFormat="1" ht="15" customHeight="1" outlineLevel="1" collapsed="1" x14ac:dyDescent="0.25">
      <c r="A20" s="69">
        <v>2</v>
      </c>
      <c r="B20" s="69">
        <v>115</v>
      </c>
      <c r="C20" s="70" t="s">
        <v>494</v>
      </c>
      <c r="D20" s="70" t="s">
        <v>25</v>
      </c>
      <c r="E20" s="69">
        <f>SUBTOTAL(9,E13:E19)</f>
        <v>121</v>
      </c>
    </row>
    <row r="21" spans="1:5" ht="15" hidden="1" customHeight="1" outlineLevel="2" x14ac:dyDescent="0.25">
      <c r="A21" s="73">
        <v>2</v>
      </c>
      <c r="B21" s="71">
        <v>72</v>
      </c>
      <c r="C21" s="72" t="s">
        <v>13</v>
      </c>
      <c r="D21" s="72" t="s">
        <v>14</v>
      </c>
      <c r="E21" s="71">
        <v>18</v>
      </c>
    </row>
    <row r="22" spans="1:5" ht="15" hidden="1" customHeight="1" outlineLevel="2" x14ac:dyDescent="0.25">
      <c r="A22" s="73">
        <v>2</v>
      </c>
      <c r="B22" s="71">
        <v>72</v>
      </c>
      <c r="C22" s="72" t="s">
        <v>13</v>
      </c>
      <c r="D22" s="72" t="s">
        <v>14</v>
      </c>
      <c r="E22" s="71">
        <v>18</v>
      </c>
    </row>
    <row r="23" spans="1:5" ht="15" hidden="1" customHeight="1" outlineLevel="2" x14ac:dyDescent="0.25">
      <c r="A23" s="73">
        <v>2</v>
      </c>
      <c r="B23" s="71">
        <v>72</v>
      </c>
      <c r="C23" s="72" t="s">
        <v>13</v>
      </c>
      <c r="D23" s="72" t="s">
        <v>14</v>
      </c>
      <c r="E23" s="71">
        <v>18</v>
      </c>
    </row>
    <row r="24" spans="1:5" ht="15" hidden="1" customHeight="1" outlineLevel="2" x14ac:dyDescent="0.25">
      <c r="A24" s="73">
        <v>6</v>
      </c>
      <c r="B24" s="71">
        <v>72</v>
      </c>
      <c r="C24" s="72" t="s">
        <v>13</v>
      </c>
      <c r="D24" s="72" t="s">
        <v>14</v>
      </c>
      <c r="E24" s="71">
        <v>8</v>
      </c>
    </row>
    <row r="25" spans="1:5" ht="15" hidden="1" customHeight="1" outlineLevel="2" x14ac:dyDescent="0.25">
      <c r="A25" s="73">
        <v>8</v>
      </c>
      <c r="B25" s="71">
        <v>72</v>
      </c>
      <c r="C25" s="72" t="s">
        <v>13</v>
      </c>
      <c r="D25" s="72" t="s">
        <v>14</v>
      </c>
      <c r="E25" s="71">
        <v>4</v>
      </c>
    </row>
    <row r="26" spans="1:5" ht="15" hidden="1" customHeight="1" outlineLevel="2" collapsed="1" x14ac:dyDescent="0.25">
      <c r="A26" s="71">
        <v>2</v>
      </c>
      <c r="B26" s="71">
        <v>72</v>
      </c>
      <c r="C26" s="72" t="s">
        <v>13</v>
      </c>
      <c r="D26" s="72" t="s">
        <v>14</v>
      </c>
      <c r="E26" s="71">
        <v>18</v>
      </c>
    </row>
    <row r="27" spans="1:5" ht="15" hidden="1" customHeight="1" outlineLevel="2" x14ac:dyDescent="0.25">
      <c r="A27" s="71">
        <v>4</v>
      </c>
      <c r="B27" s="71">
        <v>72</v>
      </c>
      <c r="C27" s="72" t="s">
        <v>13</v>
      </c>
      <c r="D27" s="72" t="s">
        <v>14</v>
      </c>
      <c r="E27" s="71">
        <v>12</v>
      </c>
    </row>
    <row r="28" spans="1:5" s="77" customFormat="1" ht="15" customHeight="1" outlineLevel="1" collapsed="1" x14ac:dyDescent="0.25">
      <c r="A28" s="69">
        <v>3</v>
      </c>
      <c r="B28" s="69">
        <v>72</v>
      </c>
      <c r="C28" s="70" t="s">
        <v>493</v>
      </c>
      <c r="D28" s="70" t="s">
        <v>14</v>
      </c>
      <c r="E28" s="69">
        <f>SUBTOTAL(9,E21:E27)</f>
        <v>96</v>
      </c>
    </row>
    <row r="29" spans="1:5" ht="15" hidden="1" customHeight="1" outlineLevel="2" x14ac:dyDescent="0.25">
      <c r="A29" s="73">
        <v>4</v>
      </c>
      <c r="B29" s="71">
        <v>101</v>
      </c>
      <c r="C29" s="72" t="s">
        <v>16</v>
      </c>
      <c r="D29" s="72" t="s">
        <v>17</v>
      </c>
      <c r="E29" s="71">
        <v>12</v>
      </c>
    </row>
    <row r="30" spans="1:5" ht="15" hidden="1" customHeight="1" outlineLevel="2" x14ac:dyDescent="0.25">
      <c r="A30" s="73">
        <v>4</v>
      </c>
      <c r="B30" s="71">
        <v>121</v>
      </c>
      <c r="C30" s="72" t="s">
        <v>16</v>
      </c>
      <c r="D30" s="72" t="s">
        <v>17</v>
      </c>
      <c r="E30" s="71">
        <v>12</v>
      </c>
    </row>
    <row r="31" spans="1:5" ht="15" hidden="1" customHeight="1" outlineLevel="2" x14ac:dyDescent="0.25">
      <c r="A31" s="73">
        <v>6</v>
      </c>
      <c r="B31" s="71">
        <v>121</v>
      </c>
      <c r="C31" s="72" t="s">
        <v>16</v>
      </c>
      <c r="D31" s="72" t="s">
        <v>17</v>
      </c>
      <c r="E31" s="71">
        <v>8</v>
      </c>
    </row>
    <row r="32" spans="1:5" ht="15" hidden="1" customHeight="1" outlineLevel="2" x14ac:dyDescent="0.25">
      <c r="A32" s="73">
        <v>1</v>
      </c>
      <c r="B32" s="71">
        <v>121</v>
      </c>
      <c r="C32" s="72" t="s">
        <v>16</v>
      </c>
      <c r="D32" s="72" t="s">
        <v>17</v>
      </c>
      <c r="E32" s="71">
        <v>25</v>
      </c>
    </row>
    <row r="33" spans="1:5" ht="15" hidden="1" customHeight="1" outlineLevel="2" x14ac:dyDescent="0.25">
      <c r="A33" s="73">
        <v>4</v>
      </c>
      <c r="B33" s="71">
        <v>121</v>
      </c>
      <c r="C33" s="72" t="s">
        <v>16</v>
      </c>
      <c r="D33" s="72" t="s">
        <v>17</v>
      </c>
      <c r="E33" s="71">
        <v>12</v>
      </c>
    </row>
    <row r="34" spans="1:5" s="77" customFormat="1" ht="15" customHeight="1" outlineLevel="1" collapsed="1" x14ac:dyDescent="0.25">
      <c r="A34" s="78">
        <v>4</v>
      </c>
      <c r="B34" s="69">
        <v>121</v>
      </c>
      <c r="C34" s="70" t="s">
        <v>491</v>
      </c>
      <c r="D34" s="70" t="s">
        <v>17</v>
      </c>
      <c r="E34" s="69">
        <f>SUBTOTAL(9,E29:E33)</f>
        <v>69</v>
      </c>
    </row>
    <row r="35" spans="1:5" ht="15" hidden="1" customHeight="1" outlineLevel="2" x14ac:dyDescent="0.25">
      <c r="A35" s="73">
        <v>3</v>
      </c>
      <c r="B35" s="71">
        <v>159</v>
      </c>
      <c r="C35" s="72" t="s">
        <v>377</v>
      </c>
      <c r="D35" s="72" t="s">
        <v>25</v>
      </c>
      <c r="E35" s="71">
        <v>15</v>
      </c>
    </row>
    <row r="36" spans="1:5" ht="15" hidden="1" customHeight="1" outlineLevel="2" collapsed="1" x14ac:dyDescent="0.25">
      <c r="A36" s="71">
        <v>4</v>
      </c>
      <c r="B36" s="71">
        <v>159</v>
      </c>
      <c r="C36" s="72" t="s">
        <v>377</v>
      </c>
      <c r="D36" s="72" t="s">
        <v>25</v>
      </c>
      <c r="E36" s="71">
        <v>12</v>
      </c>
    </row>
    <row r="37" spans="1:5" ht="15" hidden="1" customHeight="1" outlineLevel="2" x14ac:dyDescent="0.25">
      <c r="A37" s="71">
        <v>1</v>
      </c>
      <c r="B37" s="71">
        <v>159</v>
      </c>
      <c r="C37" s="72" t="s">
        <v>377</v>
      </c>
      <c r="D37" s="72" t="s">
        <v>25</v>
      </c>
      <c r="E37" s="71">
        <v>25</v>
      </c>
    </row>
    <row r="38" spans="1:5" ht="15" hidden="1" customHeight="1" outlineLevel="2" x14ac:dyDescent="0.25">
      <c r="A38" s="71">
        <v>3</v>
      </c>
      <c r="B38" s="71">
        <v>159</v>
      </c>
      <c r="C38" s="72" t="s">
        <v>377</v>
      </c>
      <c r="D38" s="72" t="s">
        <v>25</v>
      </c>
      <c r="E38" s="71">
        <v>15</v>
      </c>
    </row>
    <row r="39" spans="1:5" s="77" customFormat="1" ht="15" customHeight="1" outlineLevel="1" collapsed="1" x14ac:dyDescent="0.25">
      <c r="A39" s="69">
        <v>5</v>
      </c>
      <c r="B39" s="69">
        <v>159</v>
      </c>
      <c r="C39" s="70" t="s">
        <v>492</v>
      </c>
      <c r="D39" s="70" t="s">
        <v>25</v>
      </c>
      <c r="E39" s="69">
        <f>SUBTOTAL(9,E35:E38)</f>
        <v>67</v>
      </c>
    </row>
    <row r="40" spans="1:5" ht="15" hidden="1" customHeight="1" outlineLevel="2" collapsed="1" x14ac:dyDescent="0.25">
      <c r="A40" s="73">
        <v>6.8461538461538503</v>
      </c>
      <c r="B40" s="71">
        <v>136</v>
      </c>
      <c r="C40" s="72" t="s">
        <v>29</v>
      </c>
      <c r="D40" s="72" t="s">
        <v>25</v>
      </c>
      <c r="E40" s="71">
        <v>6</v>
      </c>
    </row>
    <row r="41" spans="1:5" ht="15" hidden="1" customHeight="1" outlineLevel="2" x14ac:dyDescent="0.25">
      <c r="A41" s="73">
        <v>5</v>
      </c>
      <c r="B41" s="71">
        <v>136</v>
      </c>
      <c r="C41" s="72" t="s">
        <v>29</v>
      </c>
      <c r="D41" s="72" t="s">
        <v>25</v>
      </c>
      <c r="E41" s="71">
        <v>10</v>
      </c>
    </row>
    <row r="42" spans="1:5" ht="15" hidden="1" customHeight="1" outlineLevel="2" x14ac:dyDescent="0.25">
      <c r="A42" s="73">
        <v>8</v>
      </c>
      <c r="B42" s="71">
        <v>136</v>
      </c>
      <c r="C42" s="72" t="s">
        <v>29</v>
      </c>
      <c r="D42" s="72" t="s">
        <v>25</v>
      </c>
      <c r="E42" s="71">
        <v>4</v>
      </c>
    </row>
    <row r="43" spans="1:5" ht="15" hidden="1" customHeight="1" outlineLevel="2" x14ac:dyDescent="0.25">
      <c r="A43" s="73">
        <v>5</v>
      </c>
      <c r="B43" s="71">
        <v>136</v>
      </c>
      <c r="C43" s="72" t="s">
        <v>29</v>
      </c>
      <c r="D43" s="72" t="s">
        <v>25</v>
      </c>
      <c r="E43" s="71">
        <v>10</v>
      </c>
    </row>
    <row r="44" spans="1:5" ht="15" hidden="1" customHeight="1" outlineLevel="2" x14ac:dyDescent="0.25">
      <c r="A44" s="71">
        <v>6</v>
      </c>
      <c r="B44" s="71">
        <v>136</v>
      </c>
      <c r="C44" s="72" t="s">
        <v>29</v>
      </c>
      <c r="D44" s="72" t="s">
        <v>25</v>
      </c>
      <c r="E44" s="71">
        <v>8</v>
      </c>
    </row>
    <row r="45" spans="1:5" ht="15" hidden="1" customHeight="1" outlineLevel="2" x14ac:dyDescent="0.25">
      <c r="A45" s="71">
        <v>4</v>
      </c>
      <c r="B45" s="71">
        <v>136</v>
      </c>
      <c r="C45" s="72" t="s">
        <v>29</v>
      </c>
      <c r="D45" s="72" t="s">
        <v>25</v>
      </c>
      <c r="E45" s="71">
        <v>12</v>
      </c>
    </row>
    <row r="46" spans="1:5" ht="15" hidden="1" customHeight="1" outlineLevel="2" collapsed="1" x14ac:dyDescent="0.25">
      <c r="A46" s="71">
        <v>6</v>
      </c>
      <c r="B46" s="71">
        <v>136</v>
      </c>
      <c r="C46" s="72" t="s">
        <v>29</v>
      </c>
      <c r="D46" s="72" t="s">
        <v>25</v>
      </c>
      <c r="E46" s="71">
        <v>8</v>
      </c>
    </row>
    <row r="47" spans="1:5" s="77" customFormat="1" ht="15" customHeight="1" outlineLevel="1" collapsed="1" x14ac:dyDescent="0.25">
      <c r="A47" s="69">
        <v>6</v>
      </c>
      <c r="B47" s="69">
        <v>136</v>
      </c>
      <c r="C47" s="70" t="s">
        <v>500</v>
      </c>
      <c r="D47" s="70" t="s">
        <v>25</v>
      </c>
      <c r="E47" s="69">
        <f>SUBTOTAL(9,E40:E46)</f>
        <v>58</v>
      </c>
    </row>
    <row r="48" spans="1:5" ht="15" hidden="1" customHeight="1" outlineLevel="2" x14ac:dyDescent="0.25">
      <c r="A48" s="74">
        <v>7</v>
      </c>
      <c r="B48" s="75">
        <v>17</v>
      </c>
      <c r="C48" s="76" t="s">
        <v>22</v>
      </c>
      <c r="D48" s="76" t="s">
        <v>23</v>
      </c>
      <c r="E48" s="75">
        <v>6</v>
      </c>
    </row>
    <row r="49" spans="1:5" ht="15" hidden="1" customHeight="1" outlineLevel="2" x14ac:dyDescent="0.25">
      <c r="A49" s="74">
        <v>6</v>
      </c>
      <c r="B49" s="75">
        <v>17</v>
      </c>
      <c r="C49" s="76" t="s">
        <v>22</v>
      </c>
      <c r="D49" s="76" t="s">
        <v>23</v>
      </c>
      <c r="E49" s="75">
        <v>8</v>
      </c>
    </row>
    <row r="50" spans="1:5" ht="15" hidden="1" customHeight="1" outlineLevel="2" collapsed="1" x14ac:dyDescent="0.25">
      <c r="A50" s="74">
        <v>4</v>
      </c>
      <c r="B50" s="75">
        <v>17</v>
      </c>
      <c r="C50" s="76" t="s">
        <v>22</v>
      </c>
      <c r="D50" s="76" t="s">
        <v>23</v>
      </c>
      <c r="E50" s="75">
        <v>12</v>
      </c>
    </row>
    <row r="51" spans="1:5" ht="15" hidden="1" customHeight="1" outlineLevel="2" x14ac:dyDescent="0.25">
      <c r="A51" s="74">
        <v>5</v>
      </c>
      <c r="B51" s="75">
        <v>17</v>
      </c>
      <c r="C51" s="76" t="s">
        <v>22</v>
      </c>
      <c r="D51" s="76" t="s">
        <v>23</v>
      </c>
      <c r="E51" s="75">
        <v>10</v>
      </c>
    </row>
    <row r="52" spans="1:5" ht="15" hidden="1" customHeight="1" outlineLevel="2" collapsed="1" x14ac:dyDescent="0.25">
      <c r="A52" s="74">
        <v>4</v>
      </c>
      <c r="B52" s="75">
        <v>17</v>
      </c>
      <c r="C52" s="76" t="s">
        <v>22</v>
      </c>
      <c r="D52" s="76" t="s">
        <v>23</v>
      </c>
      <c r="E52" s="75">
        <v>8</v>
      </c>
    </row>
    <row r="53" spans="1:5" s="77" customFormat="1" ht="15" customHeight="1" outlineLevel="1" collapsed="1" x14ac:dyDescent="0.25">
      <c r="A53" s="79">
        <v>7</v>
      </c>
      <c r="B53" s="80">
        <v>17</v>
      </c>
      <c r="C53" s="77" t="s">
        <v>501</v>
      </c>
      <c r="D53" s="77" t="s">
        <v>23</v>
      </c>
      <c r="E53" s="80">
        <f>SUBTOTAL(9,E48:E52)</f>
        <v>44</v>
      </c>
    </row>
    <row r="54" spans="1:5" ht="15" hidden="1" customHeight="1" outlineLevel="2" collapsed="1" x14ac:dyDescent="0.25">
      <c r="A54" s="74">
        <v>3</v>
      </c>
      <c r="B54" s="75">
        <v>63</v>
      </c>
      <c r="C54" s="76" t="s">
        <v>15</v>
      </c>
      <c r="D54" s="76" t="s">
        <v>254</v>
      </c>
      <c r="E54" s="75">
        <v>15</v>
      </c>
    </row>
    <row r="55" spans="1:5" ht="15" hidden="1" customHeight="1" outlineLevel="2" x14ac:dyDescent="0.25">
      <c r="A55" s="74">
        <v>8</v>
      </c>
      <c r="B55" s="75">
        <v>63</v>
      </c>
      <c r="C55" s="76" t="s">
        <v>15</v>
      </c>
      <c r="D55" s="76" t="s">
        <v>254</v>
      </c>
      <c r="E55" s="75">
        <v>4</v>
      </c>
    </row>
    <row r="56" spans="1:5" ht="15" hidden="1" customHeight="1" outlineLevel="2" x14ac:dyDescent="0.25">
      <c r="A56" s="74">
        <v>2</v>
      </c>
      <c r="B56" s="75">
        <v>63</v>
      </c>
      <c r="C56" s="76" t="s">
        <v>15</v>
      </c>
      <c r="D56" s="76" t="s">
        <v>295</v>
      </c>
      <c r="E56" s="75">
        <v>18</v>
      </c>
    </row>
    <row r="57" spans="1:5" s="77" customFormat="1" ht="15" customHeight="1" outlineLevel="1" collapsed="1" x14ac:dyDescent="0.25">
      <c r="A57" s="79">
        <v>8</v>
      </c>
      <c r="B57" s="80">
        <v>63</v>
      </c>
      <c r="C57" s="77" t="s">
        <v>502</v>
      </c>
      <c r="D57" s="77" t="s">
        <v>295</v>
      </c>
      <c r="E57" s="80">
        <f>SUBTOTAL(9,E54:E56)</f>
        <v>37</v>
      </c>
    </row>
    <row r="58" spans="1:5" ht="15" hidden="1" customHeight="1" outlineLevel="2" x14ac:dyDescent="0.25">
      <c r="A58" s="74">
        <v>7.6153846153846203</v>
      </c>
      <c r="B58" s="75">
        <v>90</v>
      </c>
      <c r="C58" s="76" t="s">
        <v>24</v>
      </c>
      <c r="D58" s="76" t="s">
        <v>25</v>
      </c>
      <c r="E58" s="75">
        <v>4</v>
      </c>
    </row>
    <row r="59" spans="1:5" ht="15" hidden="1" customHeight="1" outlineLevel="2" collapsed="1" x14ac:dyDescent="0.25">
      <c r="A59" s="74">
        <v>5</v>
      </c>
      <c r="B59" s="75">
        <v>90</v>
      </c>
      <c r="C59" s="76" t="s">
        <v>24</v>
      </c>
      <c r="D59" s="76" t="s">
        <v>25</v>
      </c>
      <c r="E59" s="75">
        <v>10</v>
      </c>
    </row>
    <row r="60" spans="1:5" ht="15" hidden="1" customHeight="1" outlineLevel="2" x14ac:dyDescent="0.25">
      <c r="A60" s="74">
        <v>9</v>
      </c>
      <c r="B60" s="75">
        <v>90</v>
      </c>
      <c r="C60" s="76" t="s">
        <v>24</v>
      </c>
      <c r="D60" s="76" t="s">
        <v>25</v>
      </c>
      <c r="E60" s="75">
        <v>2</v>
      </c>
    </row>
    <row r="61" spans="1:5" s="77" customFormat="1" ht="15" customHeight="1" outlineLevel="1" collapsed="1" x14ac:dyDescent="0.25">
      <c r="A61" s="79">
        <v>9</v>
      </c>
      <c r="B61" s="80">
        <v>90</v>
      </c>
      <c r="C61" s="77" t="s">
        <v>503</v>
      </c>
      <c r="D61" s="77" t="s">
        <v>25</v>
      </c>
      <c r="E61" s="80">
        <f>SUBTOTAL(9,E58:E60)</f>
        <v>16</v>
      </c>
    </row>
    <row r="62" spans="1:5" ht="15" hidden="1" customHeight="1" outlineLevel="2" collapsed="1" x14ac:dyDescent="0.25">
      <c r="A62" s="74">
        <v>9</v>
      </c>
      <c r="B62" s="75">
        <v>140</v>
      </c>
      <c r="C62" s="76" t="s">
        <v>340</v>
      </c>
      <c r="D62" s="76" t="s">
        <v>341</v>
      </c>
      <c r="E62" s="75">
        <v>2</v>
      </c>
    </row>
    <row r="63" spans="1:5" ht="15" hidden="1" customHeight="1" outlineLevel="2" x14ac:dyDescent="0.25">
      <c r="A63" s="75">
        <v>5</v>
      </c>
      <c r="B63" s="75">
        <v>140</v>
      </c>
      <c r="C63" s="76" t="s">
        <v>340</v>
      </c>
      <c r="D63" s="76" t="s">
        <v>341</v>
      </c>
      <c r="E63" s="75">
        <v>10</v>
      </c>
    </row>
    <row r="64" spans="1:5" s="77" customFormat="1" ht="15" customHeight="1" outlineLevel="1" collapsed="1" x14ac:dyDescent="0.25">
      <c r="A64" s="80">
        <v>10</v>
      </c>
      <c r="B64" s="80">
        <v>140</v>
      </c>
      <c r="C64" s="77" t="s">
        <v>504</v>
      </c>
      <c r="D64" s="77" t="s">
        <v>341</v>
      </c>
      <c r="E64" s="80">
        <f>SUBTOTAL(9,E62:E63)</f>
        <v>12</v>
      </c>
    </row>
    <row r="65" spans="1:5" ht="15" hidden="1" customHeight="1" outlineLevel="2" x14ac:dyDescent="0.25">
      <c r="A65" s="74">
        <v>9</v>
      </c>
      <c r="B65" s="75">
        <v>162</v>
      </c>
      <c r="C65" s="76" t="s">
        <v>298</v>
      </c>
      <c r="D65" s="76" t="s">
        <v>299</v>
      </c>
      <c r="E65" s="75">
        <v>2</v>
      </c>
    </row>
    <row r="66" spans="1:5" ht="15" hidden="1" customHeight="1" outlineLevel="2" collapsed="1" x14ac:dyDescent="0.25">
      <c r="A66" s="75">
        <v>5</v>
      </c>
      <c r="B66" s="75">
        <v>162</v>
      </c>
      <c r="C66" s="76" t="s">
        <v>298</v>
      </c>
      <c r="D66" s="76" t="s">
        <v>299</v>
      </c>
      <c r="E66" s="75">
        <v>10</v>
      </c>
    </row>
    <row r="67" spans="1:5" s="77" customFormat="1" ht="15" customHeight="1" outlineLevel="1" collapsed="1" x14ac:dyDescent="0.25">
      <c r="A67" s="80">
        <v>11</v>
      </c>
      <c r="B67" s="80">
        <v>162</v>
      </c>
      <c r="C67" s="77" t="s">
        <v>505</v>
      </c>
      <c r="D67" s="77" t="s">
        <v>299</v>
      </c>
      <c r="E67" s="80">
        <f>SUBTOTAL(9,E65:E66)</f>
        <v>12</v>
      </c>
    </row>
    <row r="68" spans="1:5" ht="15" hidden="1" customHeight="1" outlineLevel="2" x14ac:dyDescent="0.25">
      <c r="A68" s="74">
        <v>7</v>
      </c>
      <c r="B68" s="75">
        <v>163</v>
      </c>
      <c r="C68" s="76" t="s">
        <v>296</v>
      </c>
      <c r="D68" s="76" t="s">
        <v>297</v>
      </c>
      <c r="E68" s="75">
        <v>6</v>
      </c>
    </row>
    <row r="69" spans="1:5" ht="15" hidden="1" customHeight="1" outlineLevel="2" x14ac:dyDescent="0.25">
      <c r="A69" s="75">
        <v>7</v>
      </c>
      <c r="B69" s="75">
        <v>163</v>
      </c>
      <c r="C69" s="76" t="s">
        <v>296</v>
      </c>
      <c r="D69" s="76" t="s">
        <v>297</v>
      </c>
      <c r="E69" s="75">
        <v>6</v>
      </c>
    </row>
    <row r="70" spans="1:5" s="77" customFormat="1" ht="15" customHeight="1" outlineLevel="1" collapsed="1" x14ac:dyDescent="0.25">
      <c r="A70" s="80">
        <v>12</v>
      </c>
      <c r="B70" s="80">
        <v>163</v>
      </c>
      <c r="C70" s="77" t="s">
        <v>506</v>
      </c>
      <c r="D70" s="77" t="s">
        <v>297</v>
      </c>
      <c r="E70" s="80">
        <f>SUBTOTAL(9,E68:E69)</f>
        <v>12</v>
      </c>
    </row>
    <row r="71" spans="1:5" ht="15" hidden="1" customHeight="1" outlineLevel="2" x14ac:dyDescent="0.25">
      <c r="A71" s="75">
        <v>5</v>
      </c>
      <c r="B71" s="75">
        <v>8</v>
      </c>
      <c r="C71" s="76" t="s">
        <v>378</v>
      </c>
      <c r="D71" s="76" t="s">
        <v>295</v>
      </c>
      <c r="E71" s="75">
        <v>10</v>
      </c>
    </row>
    <row r="72" spans="1:5" s="77" customFormat="1" ht="15" customHeight="1" outlineLevel="1" collapsed="1" x14ac:dyDescent="0.25">
      <c r="A72" s="80">
        <v>13</v>
      </c>
      <c r="B72" s="80">
        <v>8</v>
      </c>
      <c r="C72" s="77" t="s">
        <v>507</v>
      </c>
      <c r="D72" s="77" t="s">
        <v>295</v>
      </c>
      <c r="E72" s="80">
        <f>SUBTOTAL(9,E71:E71)</f>
        <v>10</v>
      </c>
    </row>
    <row r="73" spans="1:5" ht="15" hidden="1" customHeight="1" outlineLevel="2" x14ac:dyDescent="0.25">
      <c r="A73" s="74">
        <v>5</v>
      </c>
      <c r="B73" s="75">
        <v>16</v>
      </c>
      <c r="C73" s="76" t="s">
        <v>18</v>
      </c>
      <c r="D73" s="76" t="s">
        <v>19</v>
      </c>
      <c r="E73" s="75">
        <v>10</v>
      </c>
    </row>
    <row r="74" spans="1:5" s="77" customFormat="1" ht="15" customHeight="1" outlineLevel="1" collapsed="1" x14ac:dyDescent="0.25">
      <c r="A74" s="79">
        <v>14</v>
      </c>
      <c r="B74" s="80">
        <v>16</v>
      </c>
      <c r="C74" s="77" t="s">
        <v>508</v>
      </c>
      <c r="D74" s="77" t="s">
        <v>19</v>
      </c>
      <c r="E74" s="80">
        <f>SUBTOTAL(9,E73:E73)</f>
        <v>10</v>
      </c>
    </row>
    <row r="75" spans="1:5" ht="15" hidden="1" customHeight="1" outlineLevel="2" x14ac:dyDescent="0.25">
      <c r="A75" s="74">
        <v>6</v>
      </c>
      <c r="B75" s="75">
        <v>52</v>
      </c>
      <c r="C75" s="76" t="s">
        <v>20</v>
      </c>
      <c r="D75" s="76" t="s">
        <v>21</v>
      </c>
      <c r="E75" s="75">
        <v>8</v>
      </c>
    </row>
    <row r="76" spans="1:5" s="77" customFormat="1" ht="15" customHeight="1" outlineLevel="1" collapsed="1" x14ac:dyDescent="0.25">
      <c r="A76" s="79">
        <v>15</v>
      </c>
      <c r="B76" s="80">
        <v>52</v>
      </c>
      <c r="C76" s="77" t="s">
        <v>509</v>
      </c>
      <c r="D76" s="77" t="s">
        <v>21</v>
      </c>
      <c r="E76" s="80">
        <f>SUBTOTAL(9,E75:E75)</f>
        <v>8</v>
      </c>
    </row>
    <row r="77" spans="1:5" ht="15" hidden="1" customHeight="1" outlineLevel="2" collapsed="1" x14ac:dyDescent="0.25">
      <c r="A77" s="75">
        <v>6</v>
      </c>
      <c r="B77" s="75">
        <v>205</v>
      </c>
      <c r="C77" s="76" t="s">
        <v>397</v>
      </c>
      <c r="D77" s="76" t="s">
        <v>144</v>
      </c>
      <c r="E77" s="75">
        <v>8</v>
      </c>
    </row>
    <row r="78" spans="1:5" s="77" customFormat="1" ht="15" customHeight="1" outlineLevel="1" collapsed="1" x14ac:dyDescent="0.25">
      <c r="A78" s="80">
        <v>16</v>
      </c>
      <c r="B78" s="80">
        <v>205</v>
      </c>
      <c r="C78" s="77" t="s">
        <v>510</v>
      </c>
      <c r="D78" s="77" t="s">
        <v>144</v>
      </c>
      <c r="E78" s="80">
        <f>SUBTOTAL(9,E77:E77)</f>
        <v>8</v>
      </c>
    </row>
    <row r="79" spans="1:5" ht="15" hidden="1" customHeight="1" outlineLevel="2" collapsed="1" x14ac:dyDescent="0.25">
      <c r="A79" s="74">
        <v>7</v>
      </c>
      <c r="B79" s="75">
        <v>157</v>
      </c>
      <c r="C79" s="76" t="s">
        <v>253</v>
      </c>
      <c r="D79" s="76" t="s">
        <v>23</v>
      </c>
      <c r="E79" s="75">
        <v>6</v>
      </c>
    </row>
    <row r="80" spans="1:5" s="77" customFormat="1" ht="15" customHeight="1" outlineLevel="1" collapsed="1" x14ac:dyDescent="0.25">
      <c r="A80" s="79">
        <v>17</v>
      </c>
      <c r="B80" s="80">
        <v>157</v>
      </c>
      <c r="C80" s="77" t="s">
        <v>511</v>
      </c>
      <c r="D80" s="77" t="s">
        <v>23</v>
      </c>
      <c r="E80" s="80">
        <f>SUBTOTAL(9,E79:E79)</f>
        <v>6</v>
      </c>
    </row>
    <row r="81" spans="1:5" ht="15" hidden="1" customHeight="1" outlineLevel="2" x14ac:dyDescent="0.25">
      <c r="A81" s="74">
        <v>7</v>
      </c>
      <c r="B81" s="75">
        <v>176</v>
      </c>
      <c r="C81" s="76" t="s">
        <v>338</v>
      </c>
      <c r="D81" s="76" t="s">
        <v>339</v>
      </c>
      <c r="E81" s="75">
        <v>6</v>
      </c>
    </row>
    <row r="82" spans="1:5" s="77" customFormat="1" ht="15" customHeight="1" outlineLevel="1" collapsed="1" x14ac:dyDescent="0.25">
      <c r="A82" s="79">
        <v>18</v>
      </c>
      <c r="B82" s="80">
        <v>176</v>
      </c>
      <c r="C82" s="77" t="s">
        <v>512</v>
      </c>
      <c r="D82" s="77" t="s">
        <v>339</v>
      </c>
      <c r="E82" s="80">
        <f>SUBTOTAL(9,E81:E81)</f>
        <v>6</v>
      </c>
    </row>
    <row r="83" spans="1:5" ht="15" hidden="1" customHeight="1" outlineLevel="2" x14ac:dyDescent="0.25">
      <c r="A83" s="74">
        <v>8</v>
      </c>
      <c r="B83" s="75">
        <v>116</v>
      </c>
      <c r="C83" s="76" t="s">
        <v>290</v>
      </c>
      <c r="D83" s="76" t="s">
        <v>21</v>
      </c>
      <c r="E83" s="75">
        <v>4</v>
      </c>
    </row>
    <row r="84" spans="1:5" s="77" customFormat="1" ht="15" customHeight="1" outlineLevel="1" collapsed="1" x14ac:dyDescent="0.25">
      <c r="A84" s="79">
        <v>19</v>
      </c>
      <c r="B84" s="80">
        <v>116</v>
      </c>
      <c r="C84" s="77" t="s">
        <v>513</v>
      </c>
      <c r="D84" s="77" t="s">
        <v>21</v>
      </c>
      <c r="E84" s="80">
        <f>SUBTOTAL(9,E83:E83)</f>
        <v>4</v>
      </c>
    </row>
    <row r="85" spans="1:5" ht="15" hidden="1" customHeight="1" outlineLevel="2" x14ac:dyDescent="0.25">
      <c r="A85" s="74">
        <v>10</v>
      </c>
      <c r="B85" s="75">
        <v>154</v>
      </c>
      <c r="C85" s="76" t="s">
        <v>255</v>
      </c>
      <c r="D85" s="76" t="s">
        <v>256</v>
      </c>
      <c r="E85" s="75">
        <v>1</v>
      </c>
    </row>
    <row r="86" spans="1:5" ht="15" hidden="1" customHeight="1" outlineLevel="2" x14ac:dyDescent="0.25">
      <c r="A86" s="74">
        <v>10</v>
      </c>
      <c r="B86" s="75">
        <v>154</v>
      </c>
      <c r="C86" s="76" t="s">
        <v>255</v>
      </c>
      <c r="D86" s="76" t="s">
        <v>256</v>
      </c>
      <c r="E86" s="75">
        <v>1</v>
      </c>
    </row>
    <row r="87" spans="1:5" s="77" customFormat="1" ht="15" customHeight="1" outlineLevel="1" collapsed="1" x14ac:dyDescent="0.25">
      <c r="A87" s="79">
        <v>20</v>
      </c>
      <c r="B87" s="80">
        <v>154</v>
      </c>
      <c r="C87" s="77" t="s">
        <v>514</v>
      </c>
      <c r="D87" s="77" t="s">
        <v>256</v>
      </c>
      <c r="E87" s="80">
        <f>SUBTOTAL(9,E85:E86)</f>
        <v>2</v>
      </c>
    </row>
    <row r="88" spans="1:5" ht="15" hidden="1" customHeight="1" outlineLevel="2" x14ac:dyDescent="0.25">
      <c r="A88" s="74">
        <v>9</v>
      </c>
      <c r="B88" s="75">
        <v>144</v>
      </c>
      <c r="C88" s="76" t="s">
        <v>183</v>
      </c>
      <c r="D88" s="76" t="s">
        <v>25</v>
      </c>
      <c r="E88" s="75">
        <v>2</v>
      </c>
    </row>
    <row r="89" spans="1:5" s="77" customFormat="1" ht="15" customHeight="1" outlineLevel="1" collapsed="1" x14ac:dyDescent="0.25">
      <c r="A89" s="79">
        <v>21</v>
      </c>
      <c r="B89" s="80">
        <v>144</v>
      </c>
      <c r="C89" s="77" t="s">
        <v>515</v>
      </c>
      <c r="D89" s="77" t="s">
        <v>25</v>
      </c>
      <c r="E89" s="80">
        <f>SUBTOTAL(9,E88:E88)</f>
        <v>2</v>
      </c>
    </row>
    <row r="90" spans="1:5" ht="15" hidden="1" customHeight="1" outlineLevel="2" x14ac:dyDescent="0.25">
      <c r="A90" s="74">
        <v>9</v>
      </c>
      <c r="B90" s="75">
        <v>65</v>
      </c>
      <c r="C90" s="76" t="s">
        <v>26</v>
      </c>
      <c r="D90" s="76" t="s">
        <v>23</v>
      </c>
      <c r="E90" s="75">
        <v>2</v>
      </c>
    </row>
    <row r="91" spans="1:5" s="77" customFormat="1" ht="15" customHeight="1" outlineLevel="1" collapsed="1" x14ac:dyDescent="0.25">
      <c r="A91" s="79">
        <v>22</v>
      </c>
      <c r="B91" s="80">
        <v>65</v>
      </c>
      <c r="C91" s="77" t="s">
        <v>516</v>
      </c>
      <c r="D91" s="77" t="s">
        <v>23</v>
      </c>
      <c r="E91" s="80">
        <f>SUBTOTAL(9,E90:E90)</f>
        <v>2</v>
      </c>
    </row>
    <row r="92" spans="1:5" ht="15" hidden="1" customHeight="1" outlineLevel="2" x14ac:dyDescent="0.25">
      <c r="A92" s="74">
        <v>10</v>
      </c>
      <c r="B92" s="75">
        <v>67</v>
      </c>
      <c r="C92" s="76" t="s">
        <v>27</v>
      </c>
      <c r="D92" s="76" t="s">
        <v>28</v>
      </c>
      <c r="E92" s="75">
        <v>1</v>
      </c>
    </row>
    <row r="93" spans="1:5" s="77" customFormat="1" ht="15" customHeight="1" outlineLevel="1" collapsed="1" x14ac:dyDescent="0.25">
      <c r="A93" s="79">
        <v>23</v>
      </c>
      <c r="B93" s="80">
        <v>67</v>
      </c>
      <c r="C93" s="77" t="s">
        <v>517</v>
      </c>
      <c r="D93" s="77" t="s">
        <v>28</v>
      </c>
      <c r="E93" s="80">
        <f>SUBTOTAL(9,E92:E92)</f>
        <v>1</v>
      </c>
    </row>
    <row r="94" spans="1:5" ht="15" customHeight="1" x14ac:dyDescent="0.25">
      <c r="A94" s="84" t="s">
        <v>32</v>
      </c>
      <c r="B94" s="84"/>
      <c r="C94" s="84"/>
      <c r="D94" s="84"/>
      <c r="E94" s="84"/>
    </row>
    <row r="95" spans="1:5" ht="15" customHeight="1" x14ac:dyDescent="0.25">
      <c r="A95" s="22" t="s">
        <v>1</v>
      </c>
      <c r="B95" s="22" t="s">
        <v>2</v>
      </c>
      <c r="C95" s="26" t="s">
        <v>3</v>
      </c>
      <c r="D95" s="26" t="s">
        <v>4</v>
      </c>
      <c r="E95" s="27" t="s">
        <v>161</v>
      </c>
    </row>
    <row r="96" spans="1:5" ht="15" hidden="1" customHeight="1" outlineLevel="2" x14ac:dyDescent="0.25">
      <c r="A96" s="75">
        <v>2</v>
      </c>
      <c r="B96" s="75">
        <v>50</v>
      </c>
      <c r="C96" s="76" t="s">
        <v>35</v>
      </c>
      <c r="D96" s="76" t="s">
        <v>36</v>
      </c>
      <c r="E96" s="75">
        <v>18</v>
      </c>
    </row>
    <row r="97" spans="1:5" ht="15" hidden="1" customHeight="1" outlineLevel="2" collapsed="1" x14ac:dyDescent="0.25">
      <c r="A97" s="75">
        <v>1</v>
      </c>
      <c r="B97" s="75">
        <v>50</v>
      </c>
      <c r="C97" s="76" t="s">
        <v>35</v>
      </c>
      <c r="D97" s="76" t="s">
        <v>36</v>
      </c>
      <c r="E97" s="75">
        <v>25</v>
      </c>
    </row>
    <row r="98" spans="1:5" ht="15" hidden="1" customHeight="1" outlineLevel="2" x14ac:dyDescent="0.25">
      <c r="A98" s="75">
        <v>1</v>
      </c>
      <c r="B98" s="75">
        <v>50</v>
      </c>
      <c r="C98" s="76" t="s">
        <v>35</v>
      </c>
      <c r="D98" s="76" t="s">
        <v>36</v>
      </c>
      <c r="E98" s="75">
        <v>25</v>
      </c>
    </row>
    <row r="99" spans="1:5" ht="15" hidden="1" customHeight="1" outlineLevel="2" collapsed="1" x14ac:dyDescent="0.25">
      <c r="A99" s="75">
        <v>2</v>
      </c>
      <c r="B99" s="75">
        <v>50</v>
      </c>
      <c r="C99" s="76" t="s">
        <v>35</v>
      </c>
      <c r="D99" s="76" t="s">
        <v>36</v>
      </c>
      <c r="E99" s="75">
        <v>18</v>
      </c>
    </row>
    <row r="100" spans="1:5" ht="15" hidden="1" customHeight="1" outlineLevel="2" x14ac:dyDescent="0.25">
      <c r="A100" s="75">
        <v>2</v>
      </c>
      <c r="B100" s="75">
        <v>50</v>
      </c>
      <c r="C100" s="76" t="s">
        <v>35</v>
      </c>
      <c r="D100" s="76" t="s">
        <v>36</v>
      </c>
      <c r="E100" s="75">
        <v>18</v>
      </c>
    </row>
    <row r="101" spans="1:5" ht="15" hidden="1" customHeight="1" outlineLevel="2" collapsed="1" x14ac:dyDescent="0.25">
      <c r="A101" s="75">
        <v>1</v>
      </c>
      <c r="B101" s="75">
        <v>50</v>
      </c>
      <c r="C101" s="76" t="s">
        <v>35</v>
      </c>
      <c r="D101" s="76" t="s">
        <v>36</v>
      </c>
      <c r="E101" s="75">
        <v>25</v>
      </c>
    </row>
    <row r="102" spans="1:5" ht="15" customHeight="1" outlineLevel="1" collapsed="1" x14ac:dyDescent="0.25">
      <c r="A102" s="23">
        <v>1</v>
      </c>
      <c r="B102" s="23">
        <v>50</v>
      </c>
      <c r="C102" s="24" t="s">
        <v>490</v>
      </c>
      <c r="D102" s="24" t="s">
        <v>36</v>
      </c>
      <c r="E102" s="23">
        <f>SUBTOTAL(9,E96:E101)</f>
        <v>129</v>
      </c>
    </row>
    <row r="103" spans="1:5" ht="15" hidden="1" customHeight="1" outlineLevel="2" x14ac:dyDescent="0.25">
      <c r="A103" s="75">
        <v>1</v>
      </c>
      <c r="B103" s="75">
        <v>28</v>
      </c>
      <c r="C103" s="76" t="s">
        <v>33</v>
      </c>
      <c r="D103" s="76" t="s">
        <v>34</v>
      </c>
      <c r="E103" s="75">
        <v>25</v>
      </c>
    </row>
    <row r="104" spans="1:5" ht="15" hidden="1" customHeight="1" outlineLevel="2" x14ac:dyDescent="0.25">
      <c r="A104" s="75">
        <v>2</v>
      </c>
      <c r="B104" s="75">
        <v>28</v>
      </c>
      <c r="C104" s="76" t="s">
        <v>33</v>
      </c>
      <c r="D104" s="76" t="s">
        <v>34</v>
      </c>
      <c r="E104" s="75">
        <v>18</v>
      </c>
    </row>
    <row r="105" spans="1:5" ht="15" hidden="1" customHeight="1" outlineLevel="2" collapsed="1" x14ac:dyDescent="0.25">
      <c r="A105" s="75">
        <v>3</v>
      </c>
      <c r="B105" s="75">
        <v>28</v>
      </c>
      <c r="C105" s="76" t="s">
        <v>33</v>
      </c>
      <c r="D105" s="76" t="s">
        <v>34</v>
      </c>
      <c r="E105" s="75">
        <v>15</v>
      </c>
    </row>
    <row r="106" spans="1:5" ht="15" hidden="1" customHeight="1" outlineLevel="2" x14ac:dyDescent="0.25">
      <c r="A106" s="75">
        <v>3</v>
      </c>
      <c r="B106" s="75">
        <v>28</v>
      </c>
      <c r="C106" s="76" t="s">
        <v>33</v>
      </c>
      <c r="D106" s="76" t="s">
        <v>34</v>
      </c>
      <c r="E106" s="75">
        <v>15</v>
      </c>
    </row>
    <row r="107" spans="1:5" ht="15" hidden="1" customHeight="1" outlineLevel="2" collapsed="1" x14ac:dyDescent="0.25">
      <c r="A107" s="75">
        <v>3</v>
      </c>
      <c r="B107" s="75">
        <v>28</v>
      </c>
      <c r="C107" s="76" t="s">
        <v>33</v>
      </c>
      <c r="D107" s="76" t="s">
        <v>34</v>
      </c>
      <c r="E107" s="75">
        <v>15</v>
      </c>
    </row>
    <row r="108" spans="1:5" ht="15" hidden="1" customHeight="1" outlineLevel="2" x14ac:dyDescent="0.25">
      <c r="A108" s="75">
        <v>3</v>
      </c>
      <c r="B108" s="75">
        <v>28</v>
      </c>
      <c r="C108" s="76" t="s">
        <v>33</v>
      </c>
      <c r="D108" s="76" t="s">
        <v>34</v>
      </c>
      <c r="E108" s="75">
        <v>15</v>
      </c>
    </row>
    <row r="109" spans="1:5" ht="15" hidden="1" customHeight="1" outlineLevel="2" x14ac:dyDescent="0.25">
      <c r="A109" s="75">
        <v>1</v>
      </c>
      <c r="B109" s="75">
        <v>28</v>
      </c>
      <c r="C109" s="76" t="s">
        <v>33</v>
      </c>
      <c r="D109" s="76" t="s">
        <v>34</v>
      </c>
      <c r="E109" s="75">
        <v>25</v>
      </c>
    </row>
    <row r="110" spans="1:5" ht="15" customHeight="1" outlineLevel="1" collapsed="1" x14ac:dyDescent="0.25">
      <c r="A110" s="23">
        <v>2</v>
      </c>
      <c r="B110" s="23">
        <v>28</v>
      </c>
      <c r="C110" s="24" t="s">
        <v>497</v>
      </c>
      <c r="D110" s="24" t="s">
        <v>34</v>
      </c>
      <c r="E110" s="23">
        <f>SUBTOTAL(9,E103:E109)</f>
        <v>128</v>
      </c>
    </row>
    <row r="111" spans="1:5" ht="15" hidden="1" customHeight="1" outlineLevel="2" x14ac:dyDescent="0.25">
      <c r="A111" s="75">
        <v>1</v>
      </c>
      <c r="B111" s="75">
        <v>11</v>
      </c>
      <c r="C111" s="76" t="s">
        <v>141</v>
      </c>
      <c r="D111" s="76" t="s">
        <v>142</v>
      </c>
      <c r="E111" s="75">
        <v>25</v>
      </c>
    </row>
    <row r="112" spans="1:5" ht="15" hidden="1" customHeight="1" outlineLevel="2" x14ac:dyDescent="0.25">
      <c r="A112" s="75">
        <v>1</v>
      </c>
      <c r="B112" s="75">
        <v>11</v>
      </c>
      <c r="C112" s="76" t="s">
        <v>141</v>
      </c>
      <c r="D112" s="76" t="s">
        <v>142</v>
      </c>
      <c r="E112" s="75">
        <v>25</v>
      </c>
    </row>
    <row r="113" spans="1:5" ht="15" hidden="1" customHeight="1" outlineLevel="2" x14ac:dyDescent="0.25">
      <c r="A113" s="75">
        <v>4</v>
      </c>
      <c r="B113" s="75">
        <v>11</v>
      </c>
      <c r="C113" s="76" t="s">
        <v>141</v>
      </c>
      <c r="D113" s="76" t="s">
        <v>142</v>
      </c>
      <c r="E113" s="75">
        <v>12</v>
      </c>
    </row>
    <row r="114" spans="1:5" ht="15" hidden="1" customHeight="1" outlineLevel="2" x14ac:dyDescent="0.25">
      <c r="A114" s="75">
        <v>2</v>
      </c>
      <c r="B114" s="75">
        <v>11</v>
      </c>
      <c r="C114" s="76" t="s">
        <v>141</v>
      </c>
      <c r="D114" s="76" t="s">
        <v>142</v>
      </c>
      <c r="E114" s="75">
        <v>18</v>
      </c>
    </row>
    <row r="115" spans="1:5" ht="15" hidden="1" customHeight="1" outlineLevel="2" x14ac:dyDescent="0.25">
      <c r="A115" s="75">
        <v>2</v>
      </c>
      <c r="B115" s="75">
        <v>11</v>
      </c>
      <c r="C115" s="76" t="s">
        <v>141</v>
      </c>
      <c r="D115" s="76" t="s">
        <v>142</v>
      </c>
      <c r="E115" s="75">
        <v>18</v>
      </c>
    </row>
    <row r="116" spans="1:5" ht="15" customHeight="1" outlineLevel="1" collapsed="1" x14ac:dyDescent="0.25">
      <c r="A116" s="23">
        <v>3</v>
      </c>
      <c r="B116" s="23">
        <v>11</v>
      </c>
      <c r="C116" s="24" t="s">
        <v>489</v>
      </c>
      <c r="D116" s="24" t="s">
        <v>142</v>
      </c>
      <c r="E116" s="23">
        <f>SUBTOTAL(9,E111:E115)</f>
        <v>98</v>
      </c>
    </row>
    <row r="117" spans="1:5" ht="15" hidden="1" customHeight="1" outlineLevel="2" x14ac:dyDescent="0.25">
      <c r="A117" s="75">
        <v>4</v>
      </c>
      <c r="B117" s="75">
        <v>333</v>
      </c>
      <c r="C117" s="76" t="s">
        <v>39</v>
      </c>
      <c r="D117" s="76" t="s">
        <v>40</v>
      </c>
      <c r="E117" s="75">
        <v>12</v>
      </c>
    </row>
    <row r="118" spans="1:5" ht="15" hidden="1" customHeight="1" outlineLevel="2" collapsed="1" x14ac:dyDescent="0.25">
      <c r="A118" s="75">
        <v>7</v>
      </c>
      <c r="B118" s="75">
        <v>333</v>
      </c>
      <c r="C118" s="76" t="s">
        <v>39</v>
      </c>
      <c r="D118" s="76" t="s">
        <v>40</v>
      </c>
      <c r="E118" s="75">
        <v>6</v>
      </c>
    </row>
    <row r="119" spans="1:5" ht="15" hidden="1" customHeight="1" outlineLevel="2" x14ac:dyDescent="0.25">
      <c r="A119" s="75">
        <v>5</v>
      </c>
      <c r="B119" s="75">
        <v>333</v>
      </c>
      <c r="C119" s="76" t="s">
        <v>39</v>
      </c>
      <c r="D119" s="76" t="s">
        <v>40</v>
      </c>
      <c r="E119" s="75">
        <v>10</v>
      </c>
    </row>
    <row r="120" spans="1:5" ht="15" hidden="1" customHeight="1" outlineLevel="2" x14ac:dyDescent="0.25">
      <c r="A120" s="75">
        <v>5</v>
      </c>
      <c r="B120" s="75">
        <v>333</v>
      </c>
      <c r="C120" s="76" t="s">
        <v>39</v>
      </c>
      <c r="D120" s="76" t="s">
        <v>40</v>
      </c>
      <c r="E120" s="75">
        <v>10</v>
      </c>
    </row>
    <row r="121" spans="1:5" ht="15" hidden="1" customHeight="1" outlineLevel="2" x14ac:dyDescent="0.25">
      <c r="A121" s="75">
        <v>3</v>
      </c>
      <c r="B121" s="75">
        <v>333</v>
      </c>
      <c r="C121" s="76" t="s">
        <v>39</v>
      </c>
      <c r="D121" s="76" t="s">
        <v>40</v>
      </c>
      <c r="E121" s="75">
        <v>15</v>
      </c>
    </row>
    <row r="122" spans="1:5" ht="15" hidden="1" customHeight="1" outlineLevel="2" x14ac:dyDescent="0.25">
      <c r="A122" s="75">
        <v>7</v>
      </c>
      <c r="B122" s="75">
        <v>333</v>
      </c>
      <c r="C122" s="76" t="s">
        <v>39</v>
      </c>
      <c r="D122" s="76" t="s">
        <v>40</v>
      </c>
      <c r="E122" s="75">
        <v>6</v>
      </c>
    </row>
    <row r="123" spans="1:5" ht="15" hidden="1" customHeight="1" outlineLevel="2" x14ac:dyDescent="0.25">
      <c r="A123" s="75">
        <v>5</v>
      </c>
      <c r="B123" s="75">
        <v>333</v>
      </c>
      <c r="C123" s="76" t="s">
        <v>39</v>
      </c>
      <c r="D123" s="76" t="s">
        <v>40</v>
      </c>
      <c r="E123" s="75">
        <v>10</v>
      </c>
    </row>
    <row r="124" spans="1:5" ht="15" hidden="1" customHeight="1" outlineLevel="2" collapsed="1" x14ac:dyDescent="0.25">
      <c r="A124" s="75">
        <v>7</v>
      </c>
      <c r="B124" s="75">
        <v>333</v>
      </c>
      <c r="C124" s="76" t="s">
        <v>39</v>
      </c>
      <c r="D124" s="76" t="s">
        <v>40</v>
      </c>
      <c r="E124" s="75">
        <v>6</v>
      </c>
    </row>
    <row r="125" spans="1:5" ht="15" customHeight="1" outlineLevel="1" collapsed="1" x14ac:dyDescent="0.25">
      <c r="A125" s="23">
        <v>4</v>
      </c>
      <c r="B125" s="23">
        <v>333</v>
      </c>
      <c r="C125" s="24" t="s">
        <v>519</v>
      </c>
      <c r="D125" s="24" t="s">
        <v>40</v>
      </c>
      <c r="E125" s="23">
        <f>SUBTOTAL(9,E117:E124)</f>
        <v>75</v>
      </c>
    </row>
    <row r="126" spans="1:5" ht="15" hidden="1" customHeight="1" outlineLevel="2" x14ac:dyDescent="0.25">
      <c r="A126" s="75">
        <v>3</v>
      </c>
      <c r="B126" s="75">
        <v>68</v>
      </c>
      <c r="C126" s="76" t="s">
        <v>37</v>
      </c>
      <c r="D126" s="76" t="s">
        <v>38</v>
      </c>
      <c r="E126" s="75">
        <v>15</v>
      </c>
    </row>
    <row r="127" spans="1:5" ht="15" hidden="1" customHeight="1" outlineLevel="2" x14ac:dyDescent="0.25">
      <c r="A127" s="75">
        <v>3</v>
      </c>
      <c r="B127" s="75">
        <v>68</v>
      </c>
      <c r="C127" s="76" t="s">
        <v>37</v>
      </c>
      <c r="D127" s="76" t="s">
        <v>91</v>
      </c>
      <c r="E127" s="75">
        <v>15</v>
      </c>
    </row>
    <row r="128" spans="1:5" ht="15" hidden="1" customHeight="1" outlineLevel="2" x14ac:dyDescent="0.25">
      <c r="A128" s="75">
        <v>2</v>
      </c>
      <c r="B128" s="75">
        <v>68</v>
      </c>
      <c r="C128" s="76" t="s">
        <v>37</v>
      </c>
      <c r="D128" s="76" t="s">
        <v>91</v>
      </c>
      <c r="E128" s="75">
        <v>18</v>
      </c>
    </row>
    <row r="129" spans="1:5" ht="15" hidden="1" customHeight="1" outlineLevel="2" collapsed="1" x14ac:dyDescent="0.25">
      <c r="A129" s="75">
        <v>6</v>
      </c>
      <c r="B129" s="75">
        <v>68</v>
      </c>
      <c r="C129" s="76" t="s">
        <v>37</v>
      </c>
      <c r="D129" s="76" t="s">
        <v>91</v>
      </c>
      <c r="E129" s="75">
        <v>8</v>
      </c>
    </row>
    <row r="130" spans="1:5" ht="15" hidden="1" customHeight="1" outlineLevel="2" x14ac:dyDescent="0.25">
      <c r="A130" s="75">
        <v>6</v>
      </c>
      <c r="B130" s="75">
        <v>68</v>
      </c>
      <c r="C130" s="76" t="s">
        <v>37</v>
      </c>
      <c r="D130" s="76" t="s">
        <v>91</v>
      </c>
      <c r="E130" s="75">
        <v>8</v>
      </c>
    </row>
    <row r="131" spans="1:5" ht="15" customHeight="1" outlineLevel="1" collapsed="1" x14ac:dyDescent="0.25">
      <c r="A131" s="23">
        <v>5</v>
      </c>
      <c r="B131" s="23">
        <v>68</v>
      </c>
      <c r="C131" s="24" t="s">
        <v>518</v>
      </c>
      <c r="D131" s="24" t="s">
        <v>91</v>
      </c>
      <c r="E131" s="23">
        <f>SUBTOTAL(9,E126:E130)</f>
        <v>64</v>
      </c>
    </row>
    <row r="132" spans="1:5" ht="15" hidden="1" customHeight="1" outlineLevel="2" collapsed="1" x14ac:dyDescent="0.25">
      <c r="A132" s="75">
        <v>4</v>
      </c>
      <c r="B132" s="75">
        <v>21</v>
      </c>
      <c r="C132" s="76" t="s">
        <v>49</v>
      </c>
      <c r="D132" s="76" t="s">
        <v>50</v>
      </c>
      <c r="E132" s="75">
        <v>12</v>
      </c>
    </row>
    <row r="133" spans="1:5" ht="15" hidden="1" customHeight="1" outlineLevel="2" x14ac:dyDescent="0.25">
      <c r="A133" s="75">
        <v>10</v>
      </c>
      <c r="B133" s="75">
        <v>21</v>
      </c>
      <c r="C133" s="76" t="s">
        <v>49</v>
      </c>
      <c r="D133" s="76" t="s">
        <v>50</v>
      </c>
      <c r="E133" s="75">
        <v>1</v>
      </c>
    </row>
    <row r="134" spans="1:5" ht="15" hidden="1" customHeight="1" outlineLevel="2" x14ac:dyDescent="0.25">
      <c r="A134" s="75">
        <v>9</v>
      </c>
      <c r="B134" s="75">
        <v>21</v>
      </c>
      <c r="C134" s="76" t="s">
        <v>49</v>
      </c>
      <c r="D134" s="76" t="s">
        <v>50</v>
      </c>
      <c r="E134" s="75">
        <v>2</v>
      </c>
    </row>
    <row r="135" spans="1:5" ht="15" hidden="1" customHeight="1" outlineLevel="2" x14ac:dyDescent="0.25">
      <c r="A135" s="75">
        <v>2</v>
      </c>
      <c r="B135" s="75">
        <v>21</v>
      </c>
      <c r="C135" s="76" t="s">
        <v>49</v>
      </c>
      <c r="D135" s="76" t="s">
        <v>50</v>
      </c>
      <c r="E135" s="75">
        <v>18</v>
      </c>
    </row>
    <row r="136" spans="1:5" ht="15" hidden="1" customHeight="1" outlineLevel="2" collapsed="1" x14ac:dyDescent="0.25">
      <c r="A136" s="75">
        <v>4</v>
      </c>
      <c r="B136" s="75">
        <v>21</v>
      </c>
      <c r="C136" s="76" t="s">
        <v>49</v>
      </c>
      <c r="D136" s="76" t="s">
        <v>50</v>
      </c>
      <c r="E136" s="75">
        <v>12</v>
      </c>
    </row>
    <row r="137" spans="1:5" ht="15" hidden="1" customHeight="1" outlineLevel="2" x14ac:dyDescent="0.25">
      <c r="A137" s="75">
        <v>5</v>
      </c>
      <c r="B137" s="75">
        <v>21</v>
      </c>
      <c r="C137" s="76" t="s">
        <v>49</v>
      </c>
      <c r="D137" s="76" t="s">
        <v>50</v>
      </c>
      <c r="E137" s="75">
        <v>10</v>
      </c>
    </row>
    <row r="138" spans="1:5" ht="15" customHeight="1" outlineLevel="1" collapsed="1" x14ac:dyDescent="0.25">
      <c r="A138" s="23">
        <v>6</v>
      </c>
      <c r="B138" s="23">
        <v>21</v>
      </c>
      <c r="C138" s="24" t="s">
        <v>520</v>
      </c>
      <c r="D138" s="24" t="s">
        <v>50</v>
      </c>
      <c r="E138" s="23">
        <f>SUBTOTAL(9,E132:E137)</f>
        <v>55</v>
      </c>
    </row>
    <row r="139" spans="1:5" ht="15" hidden="1" customHeight="1" outlineLevel="2" collapsed="1" x14ac:dyDescent="0.25">
      <c r="A139" s="75">
        <v>8</v>
      </c>
      <c r="B139" s="75">
        <v>153</v>
      </c>
      <c r="C139" s="76" t="s">
        <v>262</v>
      </c>
      <c r="D139" s="76" t="s">
        <v>205</v>
      </c>
      <c r="E139" s="75">
        <v>4</v>
      </c>
    </row>
    <row r="140" spans="1:5" ht="15" hidden="1" customHeight="1" outlineLevel="2" x14ac:dyDescent="0.25">
      <c r="A140" s="75">
        <v>5</v>
      </c>
      <c r="B140" s="75">
        <v>153</v>
      </c>
      <c r="C140" s="76" t="s">
        <v>262</v>
      </c>
      <c r="D140" s="76" t="s">
        <v>205</v>
      </c>
      <c r="E140" s="75">
        <v>10</v>
      </c>
    </row>
    <row r="141" spans="1:5" ht="15" hidden="1" customHeight="1" outlineLevel="2" x14ac:dyDescent="0.25">
      <c r="A141" s="75">
        <v>5</v>
      </c>
      <c r="B141" s="75">
        <v>153</v>
      </c>
      <c r="C141" s="76" t="s">
        <v>262</v>
      </c>
      <c r="D141" s="76" t="s">
        <v>205</v>
      </c>
      <c r="E141" s="75">
        <v>10</v>
      </c>
    </row>
    <row r="142" spans="1:5" ht="15" hidden="1" customHeight="1" outlineLevel="2" x14ac:dyDescent="0.25">
      <c r="A142" s="75">
        <v>6</v>
      </c>
      <c r="B142" s="75">
        <v>153</v>
      </c>
      <c r="C142" s="76" t="s">
        <v>262</v>
      </c>
      <c r="D142" s="76" t="s">
        <v>205</v>
      </c>
      <c r="E142" s="75">
        <v>8</v>
      </c>
    </row>
    <row r="143" spans="1:5" ht="15" hidden="1" customHeight="1" outlineLevel="2" x14ac:dyDescent="0.25">
      <c r="A143" s="75">
        <v>4</v>
      </c>
      <c r="B143" s="75">
        <v>153</v>
      </c>
      <c r="C143" s="76" t="s">
        <v>262</v>
      </c>
      <c r="D143" s="76" t="s">
        <v>205</v>
      </c>
      <c r="E143" s="75">
        <v>12</v>
      </c>
    </row>
    <row r="144" spans="1:5" ht="15" customHeight="1" outlineLevel="1" collapsed="1" x14ac:dyDescent="0.25">
      <c r="A144" s="23">
        <v>7</v>
      </c>
      <c r="B144" s="23">
        <v>153</v>
      </c>
      <c r="C144" s="24" t="s">
        <v>521</v>
      </c>
      <c r="D144" s="24" t="s">
        <v>205</v>
      </c>
      <c r="E144" s="23">
        <f>SUBTOTAL(9,E139:E143)</f>
        <v>44</v>
      </c>
    </row>
    <row r="145" spans="1:5" ht="15" hidden="1" customHeight="1" outlineLevel="2" x14ac:dyDescent="0.25">
      <c r="A145" s="75">
        <v>10</v>
      </c>
      <c r="B145" s="75">
        <v>214</v>
      </c>
      <c r="C145" s="76" t="s">
        <v>379</v>
      </c>
      <c r="D145" s="76" t="s">
        <v>323</v>
      </c>
      <c r="E145" s="75">
        <v>1</v>
      </c>
    </row>
    <row r="146" spans="1:5" ht="15" hidden="1" customHeight="1" outlineLevel="2" collapsed="1" x14ac:dyDescent="0.25">
      <c r="A146" s="75">
        <v>1</v>
      </c>
      <c r="B146" s="75">
        <v>214</v>
      </c>
      <c r="C146" s="76" t="s">
        <v>379</v>
      </c>
      <c r="D146" s="76" t="s">
        <v>323</v>
      </c>
      <c r="E146" s="75">
        <v>25</v>
      </c>
    </row>
    <row r="147" spans="1:5" ht="15" hidden="1" customHeight="1" outlineLevel="2" x14ac:dyDescent="0.25">
      <c r="A147" s="75">
        <v>3</v>
      </c>
      <c r="B147" s="75">
        <v>214</v>
      </c>
      <c r="C147" s="76" t="s">
        <v>379</v>
      </c>
      <c r="D147" s="76" t="s">
        <v>323</v>
      </c>
      <c r="E147" s="75">
        <v>15</v>
      </c>
    </row>
    <row r="148" spans="1:5" ht="15" customHeight="1" outlineLevel="1" collapsed="1" x14ac:dyDescent="0.25">
      <c r="A148" s="23">
        <v>8</v>
      </c>
      <c r="B148" s="23">
        <v>214</v>
      </c>
      <c r="C148" s="24" t="s">
        <v>488</v>
      </c>
      <c r="D148" s="24" t="s">
        <v>323</v>
      </c>
      <c r="E148" s="23">
        <f>SUBTOTAL(9,E145:E147)</f>
        <v>41</v>
      </c>
    </row>
    <row r="149" spans="1:5" ht="15" hidden="1" customHeight="1" outlineLevel="2" x14ac:dyDescent="0.25">
      <c r="A149" s="75">
        <v>5</v>
      </c>
      <c r="B149" s="75">
        <v>145</v>
      </c>
      <c r="C149" s="76" t="s">
        <v>41</v>
      </c>
      <c r="D149" s="76" t="s">
        <v>42</v>
      </c>
      <c r="E149" s="75">
        <v>10</v>
      </c>
    </row>
    <row r="150" spans="1:5" ht="15" hidden="1" customHeight="1" outlineLevel="2" collapsed="1" x14ac:dyDescent="0.25">
      <c r="A150" s="75">
        <v>5</v>
      </c>
      <c r="B150" s="75">
        <v>145</v>
      </c>
      <c r="C150" s="76" t="s">
        <v>41</v>
      </c>
      <c r="D150" s="76" t="s">
        <v>42</v>
      </c>
      <c r="E150" s="75">
        <v>10</v>
      </c>
    </row>
    <row r="151" spans="1:5" ht="15" hidden="1" customHeight="1" outlineLevel="2" x14ac:dyDescent="0.25">
      <c r="A151" s="75">
        <v>4</v>
      </c>
      <c r="B151" s="75">
        <v>145</v>
      </c>
      <c r="C151" s="76" t="s">
        <v>41</v>
      </c>
      <c r="D151" s="76" t="s">
        <v>42</v>
      </c>
      <c r="E151" s="75">
        <v>12</v>
      </c>
    </row>
    <row r="152" spans="1:5" ht="15" hidden="1" customHeight="1" outlineLevel="2" x14ac:dyDescent="0.25">
      <c r="A152" s="75">
        <v>7</v>
      </c>
      <c r="B152" s="75">
        <v>145</v>
      </c>
      <c r="C152" s="76" t="s">
        <v>41</v>
      </c>
      <c r="D152" s="76" t="s">
        <v>42</v>
      </c>
      <c r="E152" s="75">
        <v>6</v>
      </c>
    </row>
    <row r="153" spans="1:5" ht="15" customHeight="1" outlineLevel="1" collapsed="1" x14ac:dyDescent="0.25">
      <c r="A153" s="23">
        <v>9</v>
      </c>
      <c r="B153" s="23">
        <v>145</v>
      </c>
      <c r="C153" s="24" t="s">
        <v>522</v>
      </c>
      <c r="D153" s="24" t="s">
        <v>42</v>
      </c>
      <c r="E153" s="23">
        <f>SUBTOTAL(9,E149:E152)</f>
        <v>38</v>
      </c>
    </row>
    <row r="154" spans="1:5" ht="15" hidden="1" customHeight="1" outlineLevel="2" x14ac:dyDescent="0.25">
      <c r="A154" s="75">
        <v>6</v>
      </c>
      <c r="B154" s="75">
        <v>51</v>
      </c>
      <c r="C154" s="76" t="s">
        <v>43</v>
      </c>
      <c r="D154" s="76" t="s">
        <v>36</v>
      </c>
      <c r="E154" s="75">
        <v>8</v>
      </c>
    </row>
    <row r="155" spans="1:5" ht="15" hidden="1" customHeight="1" outlineLevel="2" x14ac:dyDescent="0.25">
      <c r="A155" s="75">
        <v>6</v>
      </c>
      <c r="B155" s="75">
        <v>51</v>
      </c>
      <c r="C155" s="76" t="s">
        <v>43</v>
      </c>
      <c r="D155" s="76" t="s">
        <v>36</v>
      </c>
      <c r="E155" s="75">
        <v>8</v>
      </c>
    </row>
    <row r="156" spans="1:5" ht="15" hidden="1" customHeight="1" outlineLevel="2" x14ac:dyDescent="0.25">
      <c r="A156" s="75">
        <v>9</v>
      </c>
      <c r="B156" s="75">
        <v>51</v>
      </c>
      <c r="C156" s="76" t="s">
        <v>43</v>
      </c>
      <c r="D156" s="76" t="s">
        <v>36</v>
      </c>
      <c r="E156" s="75">
        <v>2</v>
      </c>
    </row>
    <row r="157" spans="1:5" ht="15" hidden="1" customHeight="1" outlineLevel="2" x14ac:dyDescent="0.25">
      <c r="A157" s="75">
        <v>4</v>
      </c>
      <c r="B157" s="75">
        <v>51</v>
      </c>
      <c r="C157" s="76" t="s">
        <v>43</v>
      </c>
      <c r="D157" s="76" t="s">
        <v>36</v>
      </c>
      <c r="E157" s="75">
        <v>12</v>
      </c>
    </row>
    <row r="158" spans="1:5" ht="15" hidden="1" customHeight="1" outlineLevel="2" x14ac:dyDescent="0.25">
      <c r="A158" s="75">
        <v>6</v>
      </c>
      <c r="B158" s="75">
        <v>51</v>
      </c>
      <c r="C158" s="76" t="s">
        <v>43</v>
      </c>
      <c r="D158" s="76" t="s">
        <v>36</v>
      </c>
      <c r="E158" s="75">
        <v>8</v>
      </c>
    </row>
    <row r="159" spans="1:5" ht="15" customHeight="1" outlineLevel="1" collapsed="1" x14ac:dyDescent="0.25">
      <c r="A159" s="23">
        <v>10</v>
      </c>
      <c r="B159" s="23">
        <v>51</v>
      </c>
      <c r="C159" s="24" t="s">
        <v>523</v>
      </c>
      <c r="D159" s="24" t="s">
        <v>36</v>
      </c>
      <c r="E159" s="23">
        <f>SUBTOTAL(9,E154:E158)</f>
        <v>38</v>
      </c>
    </row>
    <row r="160" spans="1:5" ht="15" hidden="1" customHeight="1" outlineLevel="2" x14ac:dyDescent="0.25">
      <c r="A160" s="75">
        <v>4</v>
      </c>
      <c r="B160" s="75">
        <v>143</v>
      </c>
      <c r="C160" s="76" t="s">
        <v>184</v>
      </c>
      <c r="D160" s="76" t="s">
        <v>185</v>
      </c>
      <c r="E160" s="75">
        <v>12</v>
      </c>
    </row>
    <row r="161" spans="1:5" ht="15" customHeight="1" outlineLevel="1" collapsed="1" x14ac:dyDescent="0.25">
      <c r="A161" s="23">
        <v>11</v>
      </c>
      <c r="B161" s="23">
        <v>143</v>
      </c>
      <c r="C161" s="24" t="s">
        <v>524</v>
      </c>
      <c r="D161" s="24" t="s">
        <v>185</v>
      </c>
      <c r="E161" s="23">
        <f>SUBTOTAL(9,E160:E160)</f>
        <v>12</v>
      </c>
    </row>
    <row r="162" spans="1:5" ht="15" hidden="1" customHeight="1" outlineLevel="2" x14ac:dyDescent="0.25">
      <c r="A162" s="75">
        <v>10</v>
      </c>
      <c r="B162" s="75">
        <v>165</v>
      </c>
      <c r="C162" s="76" t="s">
        <v>257</v>
      </c>
      <c r="D162" s="76" t="s">
        <v>52</v>
      </c>
      <c r="E162" s="75">
        <v>1</v>
      </c>
    </row>
    <row r="163" spans="1:5" ht="15" hidden="1" customHeight="1" outlineLevel="2" x14ac:dyDescent="0.25">
      <c r="A163" s="75">
        <v>10</v>
      </c>
      <c r="B163" s="75">
        <v>165</v>
      </c>
      <c r="C163" s="76" t="s">
        <v>257</v>
      </c>
      <c r="D163" s="76" t="s">
        <v>52</v>
      </c>
      <c r="E163" s="75">
        <v>1</v>
      </c>
    </row>
    <row r="164" spans="1:5" ht="15" hidden="1" customHeight="1" outlineLevel="2" x14ac:dyDescent="0.25">
      <c r="A164" s="75">
        <v>8</v>
      </c>
      <c r="B164" s="75">
        <v>165</v>
      </c>
      <c r="C164" s="76" t="s">
        <v>257</v>
      </c>
      <c r="D164" s="76" t="s">
        <v>52</v>
      </c>
      <c r="E164" s="75">
        <v>4</v>
      </c>
    </row>
    <row r="165" spans="1:5" ht="15" hidden="1" customHeight="1" outlineLevel="2" x14ac:dyDescent="0.25">
      <c r="A165" s="75">
        <v>7</v>
      </c>
      <c r="B165" s="75">
        <v>165</v>
      </c>
      <c r="C165" s="76" t="s">
        <v>257</v>
      </c>
      <c r="D165" s="76" t="s">
        <v>52</v>
      </c>
      <c r="E165" s="75">
        <v>6</v>
      </c>
    </row>
    <row r="166" spans="1:5" ht="15" customHeight="1" outlineLevel="1" collapsed="1" x14ac:dyDescent="0.25">
      <c r="A166" s="23">
        <v>12</v>
      </c>
      <c r="B166" s="23">
        <v>165</v>
      </c>
      <c r="C166" s="24" t="s">
        <v>525</v>
      </c>
      <c r="D166" s="24" t="s">
        <v>52</v>
      </c>
      <c r="E166" s="23">
        <f>SUBTOTAL(9,E162:E165)</f>
        <v>12</v>
      </c>
    </row>
    <row r="167" spans="1:5" ht="15" hidden="1" customHeight="1" outlineLevel="2" collapsed="1" x14ac:dyDescent="0.25">
      <c r="A167" s="75">
        <v>9</v>
      </c>
      <c r="B167" s="75">
        <v>105</v>
      </c>
      <c r="C167" s="76" t="s">
        <v>190</v>
      </c>
      <c r="D167" s="76" t="s">
        <v>191</v>
      </c>
      <c r="E167" s="75">
        <v>2</v>
      </c>
    </row>
    <row r="168" spans="1:5" ht="15" hidden="1" customHeight="1" outlineLevel="2" x14ac:dyDescent="0.25">
      <c r="A168" s="75">
        <v>7</v>
      </c>
      <c r="B168" s="75">
        <v>105</v>
      </c>
      <c r="C168" s="76" t="s">
        <v>190</v>
      </c>
      <c r="D168" s="76" t="s">
        <v>191</v>
      </c>
      <c r="E168" s="75">
        <v>6</v>
      </c>
    </row>
    <row r="169" spans="1:5" ht="15" hidden="1" customHeight="1" outlineLevel="2" x14ac:dyDescent="0.25">
      <c r="A169" s="75">
        <v>9</v>
      </c>
      <c r="B169" s="75">
        <v>105</v>
      </c>
      <c r="C169" s="76" t="s">
        <v>190</v>
      </c>
      <c r="D169" s="76" t="s">
        <v>191</v>
      </c>
      <c r="E169" s="75">
        <v>2</v>
      </c>
    </row>
    <row r="170" spans="1:5" ht="15" customHeight="1" outlineLevel="1" collapsed="1" x14ac:dyDescent="0.25">
      <c r="A170" s="23">
        <v>13</v>
      </c>
      <c r="B170" s="23">
        <v>105</v>
      </c>
      <c r="C170" s="24" t="s">
        <v>526</v>
      </c>
      <c r="D170" s="24" t="s">
        <v>191</v>
      </c>
      <c r="E170" s="23">
        <f>SUBTOTAL(9,E167:E169)</f>
        <v>10</v>
      </c>
    </row>
    <row r="171" spans="1:5" ht="15" hidden="1" customHeight="1" outlineLevel="2" x14ac:dyDescent="0.25">
      <c r="A171" s="75">
        <v>9</v>
      </c>
      <c r="B171" s="75">
        <v>19</v>
      </c>
      <c r="C171" s="76" t="s">
        <v>186</v>
      </c>
      <c r="D171" s="76" t="s">
        <v>77</v>
      </c>
      <c r="E171" s="75">
        <v>2</v>
      </c>
    </row>
    <row r="172" spans="1:5" ht="15" hidden="1" customHeight="1" outlineLevel="2" x14ac:dyDescent="0.25">
      <c r="A172" s="75">
        <v>6</v>
      </c>
      <c r="B172" s="75">
        <v>19</v>
      </c>
      <c r="C172" s="76" t="s">
        <v>186</v>
      </c>
      <c r="D172" s="76" t="s">
        <v>77</v>
      </c>
      <c r="E172" s="75">
        <v>8</v>
      </c>
    </row>
    <row r="173" spans="1:5" ht="15" customHeight="1" outlineLevel="1" collapsed="1" x14ac:dyDescent="0.25">
      <c r="A173" s="23">
        <v>14</v>
      </c>
      <c r="B173" s="23">
        <v>19</v>
      </c>
      <c r="C173" s="24" t="s">
        <v>527</v>
      </c>
      <c r="D173" s="24" t="s">
        <v>77</v>
      </c>
      <c r="E173" s="23">
        <f>SUBTOTAL(9,E171:E172)</f>
        <v>10</v>
      </c>
    </row>
    <row r="174" spans="1:5" ht="15" hidden="1" customHeight="1" outlineLevel="2" x14ac:dyDescent="0.25">
      <c r="A174" s="75">
        <v>9</v>
      </c>
      <c r="B174" s="75">
        <v>69</v>
      </c>
      <c r="C174" s="76" t="s">
        <v>62</v>
      </c>
      <c r="D174" s="76" t="s">
        <v>63</v>
      </c>
      <c r="E174" s="75">
        <v>2</v>
      </c>
    </row>
    <row r="175" spans="1:5" ht="15" hidden="1" customHeight="1" outlineLevel="2" x14ac:dyDescent="0.25">
      <c r="A175" s="75">
        <v>8</v>
      </c>
      <c r="B175" s="75">
        <v>69</v>
      </c>
      <c r="C175" s="76" t="s">
        <v>62</v>
      </c>
      <c r="D175" s="76" t="s">
        <v>63</v>
      </c>
      <c r="E175" s="75">
        <v>4</v>
      </c>
    </row>
    <row r="176" spans="1:5" ht="15" hidden="1" customHeight="1" outlineLevel="2" x14ac:dyDescent="0.25">
      <c r="A176" s="75">
        <v>8</v>
      </c>
      <c r="B176" s="75">
        <v>69</v>
      </c>
      <c r="C176" s="76" t="s">
        <v>62</v>
      </c>
      <c r="D176" s="76" t="s">
        <v>63</v>
      </c>
      <c r="E176" s="75">
        <v>4</v>
      </c>
    </row>
    <row r="177" spans="1:5" ht="15" customHeight="1" outlineLevel="1" collapsed="1" x14ac:dyDescent="0.25">
      <c r="A177" s="23">
        <v>15</v>
      </c>
      <c r="B177" s="23">
        <v>69</v>
      </c>
      <c r="C177" s="24" t="s">
        <v>528</v>
      </c>
      <c r="D177" s="24" t="s">
        <v>63</v>
      </c>
      <c r="E177" s="23">
        <f>SUBTOTAL(9,E174:E176)</f>
        <v>10</v>
      </c>
    </row>
    <row r="178" spans="1:5" ht="15" hidden="1" customHeight="1" outlineLevel="2" x14ac:dyDescent="0.25">
      <c r="A178" s="75">
        <v>8</v>
      </c>
      <c r="B178" s="75">
        <v>149</v>
      </c>
      <c r="C178" s="76" t="s">
        <v>46</v>
      </c>
      <c r="D178" s="76" t="s">
        <v>42</v>
      </c>
      <c r="E178" s="75">
        <v>4</v>
      </c>
    </row>
    <row r="179" spans="1:5" ht="15" hidden="1" customHeight="1" outlineLevel="2" x14ac:dyDescent="0.25">
      <c r="A179" s="75">
        <v>8</v>
      </c>
      <c r="B179" s="75">
        <v>149</v>
      </c>
      <c r="C179" s="76" t="s">
        <v>46</v>
      </c>
      <c r="D179" s="76" t="s">
        <v>42</v>
      </c>
      <c r="E179" s="75">
        <v>4</v>
      </c>
    </row>
    <row r="180" spans="1:5" ht="15" customHeight="1" outlineLevel="1" collapsed="1" x14ac:dyDescent="0.25">
      <c r="A180" s="80">
        <v>16</v>
      </c>
      <c r="B180" s="80">
        <v>149</v>
      </c>
      <c r="C180" s="77" t="s">
        <v>529</v>
      </c>
      <c r="D180" s="77" t="s">
        <v>42</v>
      </c>
      <c r="E180" s="80">
        <f>SUBTOTAL(9,E178:E179)</f>
        <v>8</v>
      </c>
    </row>
    <row r="181" spans="1:5" ht="15" hidden="1" customHeight="1" outlineLevel="2" x14ac:dyDescent="0.25">
      <c r="A181" s="75">
        <v>6</v>
      </c>
      <c r="B181" s="75">
        <v>32</v>
      </c>
      <c r="C181" s="76" t="s">
        <v>117</v>
      </c>
      <c r="D181" s="76" t="s">
        <v>419</v>
      </c>
      <c r="E181" s="75">
        <v>8</v>
      </c>
    </row>
    <row r="182" spans="1:5" ht="15" customHeight="1" outlineLevel="1" collapsed="1" x14ac:dyDescent="0.25">
      <c r="A182" s="23">
        <v>17</v>
      </c>
      <c r="B182" s="23">
        <v>32</v>
      </c>
      <c r="C182" s="24" t="s">
        <v>486</v>
      </c>
      <c r="D182" s="24" t="s">
        <v>419</v>
      </c>
      <c r="E182" s="23">
        <f>SUBTOTAL(9,E181:E181)</f>
        <v>8</v>
      </c>
    </row>
    <row r="183" spans="1:5" ht="15" hidden="1" customHeight="1" outlineLevel="2" x14ac:dyDescent="0.25">
      <c r="A183" s="75">
        <v>7</v>
      </c>
      <c r="B183" s="75">
        <v>130</v>
      </c>
      <c r="C183" s="76" t="s">
        <v>197</v>
      </c>
      <c r="D183" s="76" t="s">
        <v>91</v>
      </c>
      <c r="E183" s="75">
        <v>6</v>
      </c>
    </row>
    <row r="184" spans="1:5" ht="15" customHeight="1" outlineLevel="1" collapsed="1" x14ac:dyDescent="0.25">
      <c r="A184" s="23">
        <v>18</v>
      </c>
      <c r="B184" s="23">
        <v>130</v>
      </c>
      <c r="C184" s="24" t="s">
        <v>530</v>
      </c>
      <c r="D184" s="24" t="s">
        <v>91</v>
      </c>
      <c r="E184" s="23">
        <f>SUBTOTAL(9,E183:E183)</f>
        <v>6</v>
      </c>
    </row>
    <row r="185" spans="1:5" ht="15" hidden="1" customHeight="1" outlineLevel="2" x14ac:dyDescent="0.25">
      <c r="A185" s="75">
        <v>7</v>
      </c>
      <c r="B185" s="75">
        <v>58</v>
      </c>
      <c r="C185" s="76" t="s">
        <v>44</v>
      </c>
      <c r="D185" s="76" t="s">
        <v>45</v>
      </c>
      <c r="E185" s="75">
        <v>6</v>
      </c>
    </row>
    <row r="186" spans="1:5" ht="15" customHeight="1" outlineLevel="1" collapsed="1" x14ac:dyDescent="0.25">
      <c r="A186" s="23">
        <v>19</v>
      </c>
      <c r="B186" s="23">
        <v>58</v>
      </c>
      <c r="C186" s="24" t="s">
        <v>531</v>
      </c>
      <c r="D186" s="24" t="s">
        <v>45</v>
      </c>
      <c r="E186" s="23">
        <f>SUBTOTAL(9,E185:E185)</f>
        <v>6</v>
      </c>
    </row>
    <row r="187" spans="1:5" ht="15" hidden="1" customHeight="1" outlineLevel="2" x14ac:dyDescent="0.25">
      <c r="A187" s="75">
        <v>8</v>
      </c>
      <c r="B187" s="75">
        <v>26</v>
      </c>
      <c r="C187" s="76" t="s">
        <v>60</v>
      </c>
      <c r="D187" s="76" t="s">
        <v>61</v>
      </c>
      <c r="E187" s="75">
        <v>4</v>
      </c>
    </row>
    <row r="188" spans="1:5" ht="15" hidden="1" customHeight="1" outlineLevel="2" x14ac:dyDescent="0.25">
      <c r="A188" s="75">
        <v>10</v>
      </c>
      <c r="B188" s="75">
        <v>26</v>
      </c>
      <c r="C188" s="76" t="s">
        <v>60</v>
      </c>
      <c r="D188" s="76" t="s">
        <v>61</v>
      </c>
      <c r="E188" s="75">
        <v>1</v>
      </c>
    </row>
    <row r="189" spans="1:5" s="77" customFormat="1" ht="15" customHeight="1" outlineLevel="1" collapsed="1" x14ac:dyDescent="0.25">
      <c r="A189" s="80">
        <v>20</v>
      </c>
      <c r="B189" s="80">
        <v>26</v>
      </c>
      <c r="C189" s="77" t="s">
        <v>532</v>
      </c>
      <c r="D189" s="77" t="s">
        <v>61</v>
      </c>
      <c r="E189" s="80">
        <f>SUBTOTAL(9,E187:E188)</f>
        <v>5</v>
      </c>
    </row>
    <row r="190" spans="1:5" ht="15" hidden="1" customHeight="1" outlineLevel="2" x14ac:dyDescent="0.25">
      <c r="A190" s="75">
        <v>8</v>
      </c>
      <c r="B190" s="75">
        <v>131</v>
      </c>
      <c r="C190" s="76" t="s">
        <v>193</v>
      </c>
      <c r="D190" s="76" t="s">
        <v>194</v>
      </c>
      <c r="E190" s="75">
        <v>4</v>
      </c>
    </row>
    <row r="191" spans="1:5" s="77" customFormat="1" ht="15" customHeight="1" outlineLevel="1" collapsed="1" x14ac:dyDescent="0.25">
      <c r="A191" s="80">
        <v>21</v>
      </c>
      <c r="B191" s="80">
        <v>131</v>
      </c>
      <c r="C191" s="77" t="s">
        <v>533</v>
      </c>
      <c r="D191" s="77" t="s">
        <v>194</v>
      </c>
      <c r="E191" s="80">
        <f>SUBTOTAL(9,E190:E190)</f>
        <v>4</v>
      </c>
    </row>
    <row r="192" spans="1:5" ht="15" hidden="1" customHeight="1" outlineLevel="2" collapsed="1" x14ac:dyDescent="0.25">
      <c r="A192" s="75">
        <v>9</v>
      </c>
      <c r="B192" s="75">
        <v>18</v>
      </c>
      <c r="C192" s="76" t="s">
        <v>420</v>
      </c>
      <c r="D192" s="76" t="s">
        <v>421</v>
      </c>
      <c r="E192" s="75">
        <v>2</v>
      </c>
    </row>
    <row r="193" spans="1:5" s="77" customFormat="1" ht="15" customHeight="1" outlineLevel="1" collapsed="1" x14ac:dyDescent="0.25">
      <c r="A193" s="80">
        <v>22</v>
      </c>
      <c r="B193" s="80">
        <v>18</v>
      </c>
      <c r="C193" s="77" t="s">
        <v>534</v>
      </c>
      <c r="D193" s="77" t="s">
        <v>421</v>
      </c>
      <c r="E193" s="80">
        <f>SUBTOTAL(9,E192:E192)</f>
        <v>2</v>
      </c>
    </row>
    <row r="194" spans="1:5" ht="15" hidden="1" customHeight="1" outlineLevel="2" collapsed="1" x14ac:dyDescent="0.25">
      <c r="A194" s="75">
        <v>9</v>
      </c>
      <c r="B194" s="75">
        <v>103</v>
      </c>
      <c r="C194" s="76" t="s">
        <v>47</v>
      </c>
      <c r="D194" s="76" t="s">
        <v>48</v>
      </c>
      <c r="E194" s="75">
        <v>2</v>
      </c>
    </row>
    <row r="195" spans="1:5" s="77" customFormat="1" ht="15" customHeight="1" outlineLevel="1" collapsed="1" x14ac:dyDescent="0.25">
      <c r="A195" s="80">
        <v>23</v>
      </c>
      <c r="B195" s="80">
        <v>103</v>
      </c>
      <c r="C195" s="77" t="s">
        <v>535</v>
      </c>
      <c r="D195" s="77" t="s">
        <v>48</v>
      </c>
      <c r="E195" s="80">
        <f>SUBTOTAL(9,E194:E194)</f>
        <v>2</v>
      </c>
    </row>
    <row r="196" spans="1:5" ht="15" hidden="1" customHeight="1" outlineLevel="2" x14ac:dyDescent="0.25">
      <c r="A196" s="75">
        <v>10</v>
      </c>
      <c r="B196" s="75">
        <v>103</v>
      </c>
      <c r="C196" s="76" t="s">
        <v>202</v>
      </c>
      <c r="D196" s="76" t="s">
        <v>203</v>
      </c>
      <c r="E196" s="75">
        <v>1</v>
      </c>
    </row>
    <row r="197" spans="1:5" s="77" customFormat="1" ht="15" customHeight="1" outlineLevel="1" collapsed="1" x14ac:dyDescent="0.25">
      <c r="A197" s="80">
        <v>24</v>
      </c>
      <c r="B197" s="80">
        <v>103</v>
      </c>
      <c r="C197" s="77" t="s">
        <v>536</v>
      </c>
      <c r="D197" s="77" t="s">
        <v>203</v>
      </c>
      <c r="E197" s="80">
        <f>SUBTOTAL(9,E196:E196)</f>
        <v>1</v>
      </c>
    </row>
    <row r="198" spans="1:5" ht="15" hidden="1" customHeight="1" outlineLevel="2" x14ac:dyDescent="0.25">
      <c r="A198" s="75">
        <v>10</v>
      </c>
      <c r="B198" s="75">
        <v>59</v>
      </c>
      <c r="C198" s="76" t="s">
        <v>53</v>
      </c>
      <c r="D198" s="76" t="s">
        <v>54</v>
      </c>
      <c r="E198" s="75">
        <v>1</v>
      </c>
    </row>
    <row r="199" spans="1:5" s="77" customFormat="1" ht="15" customHeight="1" outlineLevel="1" collapsed="1" x14ac:dyDescent="0.25">
      <c r="A199" s="80">
        <v>25</v>
      </c>
      <c r="B199" s="80">
        <v>59</v>
      </c>
      <c r="C199" s="77" t="s">
        <v>537</v>
      </c>
      <c r="D199" s="77" t="s">
        <v>54</v>
      </c>
      <c r="E199" s="80">
        <f>SUBTOTAL(9,E198:E198)</f>
        <v>1</v>
      </c>
    </row>
    <row r="200" spans="1:5" ht="15" hidden="1" customHeight="1" outlineLevel="2" x14ac:dyDescent="0.25">
      <c r="A200" s="75">
        <v>10</v>
      </c>
      <c r="B200" s="75">
        <v>207</v>
      </c>
      <c r="C200" s="76" t="s">
        <v>398</v>
      </c>
      <c r="D200" s="76" t="s">
        <v>77</v>
      </c>
      <c r="E200" s="75">
        <v>1</v>
      </c>
    </row>
    <row r="201" spans="1:5" s="77" customFormat="1" ht="15" customHeight="1" outlineLevel="1" collapsed="1" x14ac:dyDescent="0.25">
      <c r="A201" s="80">
        <v>26</v>
      </c>
      <c r="B201" s="80">
        <v>207</v>
      </c>
      <c r="C201" s="77" t="s">
        <v>538</v>
      </c>
      <c r="D201" s="77" t="s">
        <v>77</v>
      </c>
      <c r="E201" s="80">
        <f>SUBTOTAL(9,E200:E200)</f>
        <v>1</v>
      </c>
    </row>
    <row r="202" spans="1:5" ht="15" customHeight="1" x14ac:dyDescent="0.25">
      <c r="A202" s="84" t="s">
        <v>65</v>
      </c>
      <c r="B202" s="84"/>
      <c r="C202" s="84"/>
      <c r="D202" s="84"/>
      <c r="E202" s="84"/>
    </row>
    <row r="203" spans="1:5" ht="15" customHeight="1" x14ac:dyDescent="0.25">
      <c r="A203" s="22" t="s">
        <v>1</v>
      </c>
      <c r="B203" s="22" t="s">
        <v>2</v>
      </c>
      <c r="C203" s="26" t="s">
        <v>3</v>
      </c>
      <c r="D203" s="26" t="s">
        <v>4</v>
      </c>
      <c r="E203" s="22" t="s">
        <v>161</v>
      </c>
    </row>
    <row r="204" spans="1:5" ht="15" hidden="1" customHeight="1" outlineLevel="2" x14ac:dyDescent="0.25">
      <c r="A204" s="75">
        <v>1</v>
      </c>
      <c r="B204" s="75">
        <v>123</v>
      </c>
      <c r="C204" s="76" t="s">
        <v>87</v>
      </c>
      <c r="D204" s="76" t="s">
        <v>75</v>
      </c>
      <c r="E204" s="75">
        <v>25</v>
      </c>
    </row>
    <row r="205" spans="1:5" ht="15" hidden="1" customHeight="1" outlineLevel="2" x14ac:dyDescent="0.25">
      <c r="A205" s="75">
        <v>1</v>
      </c>
      <c r="B205" s="75">
        <v>123</v>
      </c>
      <c r="C205" s="76" t="s">
        <v>87</v>
      </c>
      <c r="D205" s="76" t="s">
        <v>75</v>
      </c>
      <c r="E205" s="75">
        <v>25</v>
      </c>
    </row>
    <row r="206" spans="1:5" ht="15" hidden="1" customHeight="1" outlineLevel="2" collapsed="1" x14ac:dyDescent="0.25">
      <c r="A206" s="75">
        <v>1</v>
      </c>
      <c r="B206" s="75">
        <v>123</v>
      </c>
      <c r="C206" s="76" t="s">
        <v>87</v>
      </c>
      <c r="D206" s="76" t="s">
        <v>75</v>
      </c>
      <c r="E206" s="75">
        <v>25</v>
      </c>
    </row>
    <row r="207" spans="1:5" ht="15" hidden="1" customHeight="1" outlineLevel="2" x14ac:dyDescent="0.25">
      <c r="A207" s="75">
        <v>1</v>
      </c>
      <c r="B207" s="75">
        <v>123</v>
      </c>
      <c r="C207" s="76" t="s">
        <v>87</v>
      </c>
      <c r="D207" s="76" t="s">
        <v>75</v>
      </c>
      <c r="E207" s="75">
        <v>25</v>
      </c>
    </row>
    <row r="208" spans="1:5" ht="15" hidden="1" customHeight="1" outlineLevel="2" x14ac:dyDescent="0.25">
      <c r="A208" s="75">
        <v>3</v>
      </c>
      <c r="B208" s="75">
        <v>123</v>
      </c>
      <c r="C208" s="76" t="s">
        <v>87</v>
      </c>
      <c r="D208" s="76" t="s">
        <v>75</v>
      </c>
      <c r="E208" s="75">
        <v>15</v>
      </c>
    </row>
    <row r="209" spans="1:5" ht="15" hidden="1" customHeight="1" outlineLevel="2" x14ac:dyDescent="0.25">
      <c r="A209" s="75">
        <v>1</v>
      </c>
      <c r="B209" s="75">
        <v>123</v>
      </c>
      <c r="C209" s="76" t="s">
        <v>87</v>
      </c>
      <c r="D209" s="76" t="s">
        <v>75</v>
      </c>
      <c r="E209" s="75">
        <v>25</v>
      </c>
    </row>
    <row r="210" spans="1:5" s="77" customFormat="1" ht="15" customHeight="1" outlineLevel="1" collapsed="1" x14ac:dyDescent="0.25">
      <c r="A210" s="80">
        <v>1</v>
      </c>
      <c r="B210" s="80">
        <v>123</v>
      </c>
      <c r="C210" s="77" t="s">
        <v>475</v>
      </c>
      <c r="D210" s="77" t="s">
        <v>75</v>
      </c>
      <c r="E210" s="80">
        <f>SUBTOTAL(9,E204:E209)</f>
        <v>140</v>
      </c>
    </row>
    <row r="211" spans="1:5" ht="15" hidden="1" customHeight="1" outlineLevel="2" x14ac:dyDescent="0.25">
      <c r="A211" s="75">
        <v>3</v>
      </c>
      <c r="B211" s="75">
        <v>30</v>
      </c>
      <c r="C211" s="76" t="s">
        <v>70</v>
      </c>
      <c r="D211" s="76" t="s">
        <v>71</v>
      </c>
      <c r="E211" s="75">
        <v>15</v>
      </c>
    </row>
    <row r="212" spans="1:5" ht="15" hidden="1" customHeight="1" outlineLevel="2" x14ac:dyDescent="0.25">
      <c r="A212" s="75">
        <v>5</v>
      </c>
      <c r="B212" s="75">
        <v>30</v>
      </c>
      <c r="C212" s="76" t="s">
        <v>70</v>
      </c>
      <c r="D212" s="76" t="s">
        <v>71</v>
      </c>
      <c r="E212" s="75">
        <v>10</v>
      </c>
    </row>
    <row r="213" spans="1:5" ht="15" hidden="1" customHeight="1" outlineLevel="2" collapsed="1" x14ac:dyDescent="0.25">
      <c r="A213" s="75">
        <v>7</v>
      </c>
      <c r="B213" s="75">
        <v>30</v>
      </c>
      <c r="C213" s="76" t="s">
        <v>70</v>
      </c>
      <c r="D213" s="76" t="s">
        <v>71</v>
      </c>
      <c r="E213" s="75">
        <v>6</v>
      </c>
    </row>
    <row r="214" spans="1:5" ht="15" hidden="1" customHeight="1" outlineLevel="2" x14ac:dyDescent="0.25">
      <c r="A214" s="75">
        <v>2</v>
      </c>
      <c r="B214" s="75">
        <v>30</v>
      </c>
      <c r="C214" s="76" t="s">
        <v>70</v>
      </c>
      <c r="D214" s="76" t="s">
        <v>71</v>
      </c>
      <c r="E214" s="75">
        <v>18</v>
      </c>
    </row>
    <row r="215" spans="1:5" ht="15" hidden="1" customHeight="1" outlineLevel="2" collapsed="1" x14ac:dyDescent="0.25">
      <c r="A215" s="75">
        <v>1</v>
      </c>
      <c r="B215" s="75">
        <v>30</v>
      </c>
      <c r="C215" s="76" t="s">
        <v>70</v>
      </c>
      <c r="D215" s="76" t="s">
        <v>71</v>
      </c>
      <c r="E215" s="75">
        <v>25</v>
      </c>
    </row>
    <row r="216" spans="1:5" ht="15" hidden="1" customHeight="1" outlineLevel="2" x14ac:dyDescent="0.25">
      <c r="A216" s="75">
        <v>4</v>
      </c>
      <c r="B216" s="75">
        <v>30</v>
      </c>
      <c r="C216" s="76" t="s">
        <v>70</v>
      </c>
      <c r="D216" s="76" t="s">
        <v>71</v>
      </c>
      <c r="E216" s="75">
        <v>12</v>
      </c>
    </row>
    <row r="217" spans="1:5" ht="15" hidden="1" customHeight="1" outlineLevel="2" x14ac:dyDescent="0.25">
      <c r="A217" s="75">
        <v>1</v>
      </c>
      <c r="B217" s="75">
        <v>30</v>
      </c>
      <c r="C217" s="76" t="s">
        <v>70</v>
      </c>
      <c r="D217" s="76" t="s">
        <v>71</v>
      </c>
      <c r="E217" s="75">
        <v>25</v>
      </c>
    </row>
    <row r="218" spans="1:5" s="77" customFormat="1" ht="15" customHeight="1" outlineLevel="1" collapsed="1" x14ac:dyDescent="0.25">
      <c r="A218" s="80">
        <v>2</v>
      </c>
      <c r="B218" s="80">
        <v>30</v>
      </c>
      <c r="C218" s="77" t="s">
        <v>480</v>
      </c>
      <c r="D218" s="77" t="s">
        <v>71</v>
      </c>
      <c r="E218" s="80">
        <f>SUBTOTAL(9,E211:E217)</f>
        <v>111</v>
      </c>
    </row>
    <row r="219" spans="1:5" ht="15" hidden="1" customHeight="1" outlineLevel="2" x14ac:dyDescent="0.25">
      <c r="A219" s="75">
        <v>3</v>
      </c>
      <c r="B219" s="75">
        <v>129</v>
      </c>
      <c r="C219" s="76" t="s">
        <v>206</v>
      </c>
      <c r="D219" s="76" t="s">
        <v>207</v>
      </c>
      <c r="E219" s="75">
        <v>15</v>
      </c>
    </row>
    <row r="220" spans="1:5" ht="15" hidden="1" customHeight="1" outlineLevel="2" x14ac:dyDescent="0.25">
      <c r="A220" s="75">
        <v>2</v>
      </c>
      <c r="B220" s="75">
        <v>129</v>
      </c>
      <c r="C220" s="76" t="s">
        <v>206</v>
      </c>
      <c r="D220" s="76" t="s">
        <v>207</v>
      </c>
      <c r="E220" s="75">
        <v>18</v>
      </c>
    </row>
    <row r="221" spans="1:5" ht="15" hidden="1" customHeight="1" outlineLevel="2" collapsed="1" x14ac:dyDescent="0.25">
      <c r="A221" s="75">
        <v>3</v>
      </c>
      <c r="B221" s="75">
        <v>129</v>
      </c>
      <c r="C221" s="76" t="s">
        <v>206</v>
      </c>
      <c r="D221" s="76" t="s">
        <v>207</v>
      </c>
      <c r="E221" s="75">
        <v>15</v>
      </c>
    </row>
    <row r="222" spans="1:5" ht="15" hidden="1" customHeight="1" outlineLevel="2" x14ac:dyDescent="0.25">
      <c r="A222" s="75">
        <v>3</v>
      </c>
      <c r="B222" s="75">
        <v>129</v>
      </c>
      <c r="C222" s="76" t="s">
        <v>206</v>
      </c>
      <c r="D222" s="76" t="s">
        <v>207</v>
      </c>
      <c r="E222" s="75">
        <v>15</v>
      </c>
    </row>
    <row r="223" spans="1:5" ht="15" hidden="1" customHeight="1" outlineLevel="2" collapsed="1" x14ac:dyDescent="0.25">
      <c r="A223" s="75">
        <v>4</v>
      </c>
      <c r="B223" s="75">
        <v>129</v>
      </c>
      <c r="C223" s="76" t="s">
        <v>206</v>
      </c>
      <c r="D223" s="76" t="s">
        <v>207</v>
      </c>
      <c r="E223" s="75">
        <v>12</v>
      </c>
    </row>
    <row r="224" spans="1:5" ht="15" hidden="1" customHeight="1" outlineLevel="2" x14ac:dyDescent="0.25">
      <c r="A224" s="75">
        <v>2</v>
      </c>
      <c r="B224" s="75">
        <v>129</v>
      </c>
      <c r="C224" s="76" t="s">
        <v>206</v>
      </c>
      <c r="D224" s="76" t="s">
        <v>207</v>
      </c>
      <c r="E224" s="75">
        <v>18</v>
      </c>
    </row>
    <row r="225" spans="1:5" ht="15" hidden="1" customHeight="1" outlineLevel="2" x14ac:dyDescent="0.25">
      <c r="A225" s="75">
        <v>2</v>
      </c>
      <c r="B225" s="75">
        <v>129</v>
      </c>
      <c r="C225" s="76" t="s">
        <v>206</v>
      </c>
      <c r="D225" s="76" t="s">
        <v>207</v>
      </c>
      <c r="E225" s="75">
        <v>18</v>
      </c>
    </row>
    <row r="226" spans="1:5" s="77" customFormat="1" ht="15" customHeight="1" outlineLevel="1" collapsed="1" x14ac:dyDescent="0.25">
      <c r="A226" s="80">
        <v>3</v>
      </c>
      <c r="B226" s="80">
        <v>129</v>
      </c>
      <c r="C226" s="77" t="s">
        <v>476</v>
      </c>
      <c r="D226" s="77" t="s">
        <v>207</v>
      </c>
      <c r="E226" s="80">
        <f>SUBTOTAL(9,E219:E225)</f>
        <v>111</v>
      </c>
    </row>
    <row r="227" spans="1:5" ht="15" hidden="1" customHeight="1" outlineLevel="2" x14ac:dyDescent="0.25">
      <c r="A227" s="75">
        <v>2</v>
      </c>
      <c r="B227" s="75">
        <v>49</v>
      </c>
      <c r="C227" s="76" t="s">
        <v>68</v>
      </c>
      <c r="D227" s="76" t="s">
        <v>69</v>
      </c>
      <c r="E227" s="75">
        <v>18</v>
      </c>
    </row>
    <row r="228" spans="1:5" ht="15" hidden="1" customHeight="1" outlineLevel="2" collapsed="1" x14ac:dyDescent="0.25">
      <c r="A228" s="75">
        <v>2</v>
      </c>
      <c r="B228" s="75">
        <v>49</v>
      </c>
      <c r="C228" s="76" t="s">
        <v>68</v>
      </c>
      <c r="D228" s="76" t="s">
        <v>69</v>
      </c>
      <c r="E228" s="75">
        <v>18</v>
      </c>
    </row>
    <row r="229" spans="1:5" ht="15" hidden="1" customHeight="1" outlineLevel="2" x14ac:dyDescent="0.25">
      <c r="A229" s="75">
        <v>4</v>
      </c>
      <c r="B229" s="75">
        <v>49</v>
      </c>
      <c r="C229" s="76" t="s">
        <v>68</v>
      </c>
      <c r="D229" s="76" t="s">
        <v>69</v>
      </c>
      <c r="E229" s="75">
        <v>12</v>
      </c>
    </row>
    <row r="230" spans="1:5" ht="15" hidden="1" customHeight="1" outlineLevel="2" x14ac:dyDescent="0.25">
      <c r="A230" s="75">
        <v>4</v>
      </c>
      <c r="B230" s="75">
        <v>49</v>
      </c>
      <c r="C230" s="76" t="s">
        <v>68</v>
      </c>
      <c r="D230" s="76" t="s">
        <v>69</v>
      </c>
      <c r="E230" s="75">
        <v>12</v>
      </c>
    </row>
    <row r="231" spans="1:5" ht="15" hidden="1" customHeight="1" outlineLevel="2" x14ac:dyDescent="0.25">
      <c r="A231" s="75">
        <v>2</v>
      </c>
      <c r="B231" s="75">
        <v>49</v>
      </c>
      <c r="C231" s="76" t="s">
        <v>68</v>
      </c>
      <c r="D231" s="76" t="s">
        <v>69</v>
      </c>
      <c r="E231" s="75">
        <v>18</v>
      </c>
    </row>
    <row r="232" spans="1:5" ht="15" hidden="1" customHeight="1" outlineLevel="2" x14ac:dyDescent="0.25">
      <c r="A232" s="75">
        <v>3</v>
      </c>
      <c r="B232" s="75">
        <v>49</v>
      </c>
      <c r="C232" s="76" t="s">
        <v>68</v>
      </c>
      <c r="D232" s="76" t="s">
        <v>69</v>
      </c>
      <c r="E232" s="75">
        <v>15</v>
      </c>
    </row>
    <row r="233" spans="1:5" s="77" customFormat="1" ht="15" customHeight="1" outlineLevel="1" collapsed="1" x14ac:dyDescent="0.25">
      <c r="A233" s="80">
        <v>4</v>
      </c>
      <c r="B233" s="80">
        <v>49</v>
      </c>
      <c r="C233" s="77" t="s">
        <v>478</v>
      </c>
      <c r="D233" s="77" t="s">
        <v>69</v>
      </c>
      <c r="E233" s="80">
        <f>SUBTOTAL(9,E227:E232)</f>
        <v>93</v>
      </c>
    </row>
    <row r="234" spans="1:5" ht="15" hidden="1" customHeight="1" outlineLevel="2" x14ac:dyDescent="0.25">
      <c r="A234" s="75">
        <v>5</v>
      </c>
      <c r="B234" s="75">
        <v>39</v>
      </c>
      <c r="C234" s="76" t="s">
        <v>73</v>
      </c>
      <c r="D234" s="76" t="s">
        <v>71</v>
      </c>
      <c r="E234" s="75">
        <v>10</v>
      </c>
    </row>
    <row r="235" spans="1:5" ht="15" hidden="1" customHeight="1" outlineLevel="2" collapsed="1" x14ac:dyDescent="0.25">
      <c r="A235" s="75">
        <v>3</v>
      </c>
      <c r="B235" s="75">
        <v>39</v>
      </c>
      <c r="C235" s="76" t="s">
        <v>73</v>
      </c>
      <c r="D235" s="76" t="s">
        <v>265</v>
      </c>
      <c r="E235" s="75">
        <v>15</v>
      </c>
    </row>
    <row r="236" spans="1:5" ht="15" hidden="1" customHeight="1" outlineLevel="2" x14ac:dyDescent="0.25">
      <c r="A236" s="75">
        <v>5</v>
      </c>
      <c r="B236" s="75">
        <v>39</v>
      </c>
      <c r="C236" s="76" t="s">
        <v>73</v>
      </c>
      <c r="D236" s="76" t="s">
        <v>71</v>
      </c>
      <c r="E236" s="75">
        <v>10</v>
      </c>
    </row>
    <row r="237" spans="1:5" ht="15" hidden="1" customHeight="1" outlineLevel="2" x14ac:dyDescent="0.25">
      <c r="A237" s="75">
        <v>4</v>
      </c>
      <c r="B237" s="75">
        <v>39</v>
      </c>
      <c r="C237" s="76" t="s">
        <v>73</v>
      </c>
      <c r="D237" s="76" t="s">
        <v>71</v>
      </c>
      <c r="E237" s="75">
        <v>12</v>
      </c>
    </row>
    <row r="238" spans="1:5" ht="15" hidden="1" customHeight="1" outlineLevel="2" x14ac:dyDescent="0.25">
      <c r="A238" s="75">
        <v>2</v>
      </c>
      <c r="B238" s="75">
        <v>39</v>
      </c>
      <c r="C238" s="76" t="s">
        <v>73</v>
      </c>
      <c r="D238" s="76" t="s">
        <v>71</v>
      </c>
      <c r="E238" s="75">
        <v>18</v>
      </c>
    </row>
    <row r="239" spans="1:5" ht="15" hidden="1" customHeight="1" outlineLevel="2" x14ac:dyDescent="0.25">
      <c r="A239" s="75">
        <v>3</v>
      </c>
      <c r="B239" s="75">
        <v>39</v>
      </c>
      <c r="C239" s="76" t="s">
        <v>73</v>
      </c>
      <c r="D239" s="76" t="s">
        <v>71</v>
      </c>
      <c r="E239" s="75">
        <v>15</v>
      </c>
    </row>
    <row r="240" spans="1:5" s="77" customFormat="1" ht="15" customHeight="1" outlineLevel="1" collapsed="1" x14ac:dyDescent="0.25">
      <c r="A240" s="80">
        <v>5</v>
      </c>
      <c r="B240" s="80">
        <v>39</v>
      </c>
      <c r="C240" s="77" t="s">
        <v>481</v>
      </c>
      <c r="D240" s="77" t="s">
        <v>71</v>
      </c>
      <c r="E240" s="80">
        <f>SUBTOTAL(9,E234:E239)</f>
        <v>80</v>
      </c>
    </row>
    <row r="241" spans="1:5" ht="15" hidden="1" customHeight="1" outlineLevel="2" x14ac:dyDescent="0.25">
      <c r="A241" s="75">
        <v>1</v>
      </c>
      <c r="B241" s="75">
        <v>10</v>
      </c>
      <c r="C241" s="76" t="s">
        <v>66</v>
      </c>
      <c r="D241" s="76" t="s">
        <v>67</v>
      </c>
      <c r="E241" s="75">
        <v>25</v>
      </c>
    </row>
    <row r="242" spans="1:5" ht="15" hidden="1" customHeight="1" outlineLevel="2" x14ac:dyDescent="0.25">
      <c r="A242" s="75">
        <v>4</v>
      </c>
      <c r="B242" s="75">
        <v>10</v>
      </c>
      <c r="C242" s="76" t="s">
        <v>66</v>
      </c>
      <c r="D242" s="76" t="s">
        <v>67</v>
      </c>
      <c r="E242" s="75">
        <v>12</v>
      </c>
    </row>
    <row r="243" spans="1:5" ht="15" hidden="1" customHeight="1" outlineLevel="2" collapsed="1" x14ac:dyDescent="0.25">
      <c r="A243" s="75">
        <v>5</v>
      </c>
      <c r="B243" s="75">
        <v>10</v>
      </c>
      <c r="C243" s="76" t="s">
        <v>66</v>
      </c>
      <c r="D243" s="76" t="s">
        <v>67</v>
      </c>
      <c r="E243" s="75">
        <v>10</v>
      </c>
    </row>
    <row r="244" spans="1:5" s="77" customFormat="1" ht="15" customHeight="1" outlineLevel="1" collapsed="1" x14ac:dyDescent="0.25">
      <c r="A244" s="80">
        <v>6</v>
      </c>
      <c r="B244" s="80">
        <v>10</v>
      </c>
      <c r="C244" s="77" t="s">
        <v>485</v>
      </c>
      <c r="D244" s="77" t="s">
        <v>67</v>
      </c>
      <c r="E244" s="80">
        <f>SUBTOTAL(9,E241:E243)</f>
        <v>47</v>
      </c>
    </row>
    <row r="245" spans="1:5" ht="15" hidden="1" customHeight="1" outlineLevel="2" x14ac:dyDescent="0.25">
      <c r="A245" s="75">
        <v>8</v>
      </c>
      <c r="B245" s="75">
        <v>137</v>
      </c>
      <c r="C245" s="76" t="s">
        <v>210</v>
      </c>
      <c r="D245" s="76" t="s">
        <v>211</v>
      </c>
      <c r="E245" s="75">
        <v>4</v>
      </c>
    </row>
    <row r="246" spans="1:5" ht="15" hidden="1" customHeight="1" outlineLevel="2" collapsed="1" x14ac:dyDescent="0.25">
      <c r="A246" s="75">
        <v>5</v>
      </c>
      <c r="B246" s="75">
        <v>137</v>
      </c>
      <c r="C246" s="76" t="s">
        <v>210</v>
      </c>
      <c r="D246" s="76" t="s">
        <v>211</v>
      </c>
      <c r="E246" s="75">
        <v>10</v>
      </c>
    </row>
    <row r="247" spans="1:5" ht="15" hidden="1" customHeight="1" outlineLevel="2" x14ac:dyDescent="0.25">
      <c r="A247" s="75">
        <v>5</v>
      </c>
      <c r="B247" s="75">
        <v>137</v>
      </c>
      <c r="C247" s="76" t="s">
        <v>210</v>
      </c>
      <c r="D247" s="76" t="s">
        <v>211</v>
      </c>
      <c r="E247" s="75">
        <v>10</v>
      </c>
    </row>
    <row r="248" spans="1:5" ht="15" hidden="1" customHeight="1" outlineLevel="2" x14ac:dyDescent="0.25">
      <c r="A248" s="75">
        <v>9</v>
      </c>
      <c r="B248" s="75">
        <v>137</v>
      </c>
      <c r="C248" s="76" t="s">
        <v>210</v>
      </c>
      <c r="D248" s="76" t="s">
        <v>211</v>
      </c>
      <c r="E248" s="75">
        <v>2</v>
      </c>
    </row>
    <row r="249" spans="1:5" ht="15" hidden="1" customHeight="1" outlineLevel="2" x14ac:dyDescent="0.25">
      <c r="A249" s="75">
        <v>4</v>
      </c>
      <c r="B249" s="75">
        <v>137</v>
      </c>
      <c r="C249" s="76" t="s">
        <v>210</v>
      </c>
      <c r="D249" s="76" t="s">
        <v>211</v>
      </c>
      <c r="E249" s="75">
        <v>12</v>
      </c>
    </row>
    <row r="250" spans="1:5" s="77" customFormat="1" ht="15" customHeight="1" outlineLevel="1" collapsed="1" x14ac:dyDescent="0.25">
      <c r="A250" s="80">
        <v>7</v>
      </c>
      <c r="B250" s="80">
        <v>137</v>
      </c>
      <c r="C250" s="77" t="s">
        <v>539</v>
      </c>
      <c r="D250" s="77" t="s">
        <v>211</v>
      </c>
      <c r="E250" s="80">
        <f>SUBTOTAL(9,E245:E249)</f>
        <v>38</v>
      </c>
    </row>
    <row r="251" spans="1:5" ht="15" hidden="1" customHeight="1" outlineLevel="2" collapsed="1" x14ac:dyDescent="0.25">
      <c r="A251" s="75">
        <v>6</v>
      </c>
      <c r="B251" s="75">
        <v>147</v>
      </c>
      <c r="C251" s="76" t="s">
        <v>30</v>
      </c>
      <c r="D251" s="76" t="s">
        <v>69</v>
      </c>
      <c r="E251" s="75">
        <v>8</v>
      </c>
    </row>
    <row r="252" spans="1:5" ht="15" hidden="1" customHeight="1" outlineLevel="2" x14ac:dyDescent="0.25">
      <c r="A252" s="75">
        <v>7</v>
      </c>
      <c r="B252" s="75">
        <v>147</v>
      </c>
      <c r="C252" s="76" t="s">
        <v>30</v>
      </c>
      <c r="D252" s="76" t="s">
        <v>69</v>
      </c>
      <c r="E252" s="75">
        <v>6</v>
      </c>
    </row>
    <row r="253" spans="1:5" ht="15" hidden="1" customHeight="1" outlineLevel="2" collapsed="1" x14ac:dyDescent="0.25">
      <c r="A253" s="75">
        <v>6</v>
      </c>
      <c r="B253" s="75">
        <v>147</v>
      </c>
      <c r="C253" s="76" t="s">
        <v>30</v>
      </c>
      <c r="D253" s="76" t="s">
        <v>69</v>
      </c>
      <c r="E253" s="75">
        <v>8</v>
      </c>
    </row>
    <row r="254" spans="1:5" ht="15" hidden="1" customHeight="1" outlineLevel="2" x14ac:dyDescent="0.25">
      <c r="A254" s="75">
        <v>6</v>
      </c>
      <c r="B254" s="75">
        <v>147</v>
      </c>
      <c r="C254" s="76" t="s">
        <v>30</v>
      </c>
      <c r="D254" s="76" t="s">
        <v>69</v>
      </c>
      <c r="E254" s="75">
        <v>8</v>
      </c>
    </row>
    <row r="255" spans="1:5" s="77" customFormat="1" ht="15" customHeight="1" outlineLevel="1" collapsed="1" x14ac:dyDescent="0.25">
      <c r="A255" s="80">
        <v>8</v>
      </c>
      <c r="B255" s="80">
        <v>147</v>
      </c>
      <c r="C255" s="77" t="s">
        <v>540</v>
      </c>
      <c r="D255" s="77" t="s">
        <v>69</v>
      </c>
      <c r="E255" s="80">
        <f>SUBTOTAL(9,E251:E254)</f>
        <v>30</v>
      </c>
    </row>
    <row r="256" spans="1:5" ht="15" hidden="1" customHeight="1" outlineLevel="2" x14ac:dyDescent="0.25">
      <c r="A256" s="75">
        <v>6</v>
      </c>
      <c r="B256" s="75">
        <v>77</v>
      </c>
      <c r="C256" s="76" t="s">
        <v>74</v>
      </c>
      <c r="D256" s="76" t="s">
        <v>75</v>
      </c>
      <c r="E256" s="75">
        <v>8</v>
      </c>
    </row>
    <row r="257" spans="1:5" ht="15" hidden="1" customHeight="1" outlineLevel="2" collapsed="1" x14ac:dyDescent="0.25">
      <c r="A257" s="75">
        <v>6</v>
      </c>
      <c r="B257" s="75">
        <v>77</v>
      </c>
      <c r="C257" s="76" t="s">
        <v>74</v>
      </c>
      <c r="D257" s="76" t="s">
        <v>75</v>
      </c>
      <c r="E257" s="75">
        <v>8</v>
      </c>
    </row>
    <row r="258" spans="1:5" ht="15" hidden="1" customHeight="1" outlineLevel="2" x14ac:dyDescent="0.25">
      <c r="A258" s="75">
        <v>6</v>
      </c>
      <c r="B258" s="75">
        <v>77</v>
      </c>
      <c r="C258" s="76" t="s">
        <v>74</v>
      </c>
      <c r="D258" s="76" t="s">
        <v>75</v>
      </c>
      <c r="E258" s="75">
        <v>8</v>
      </c>
    </row>
    <row r="259" spans="1:5" s="77" customFormat="1" ht="15" customHeight="1" outlineLevel="1" collapsed="1" x14ac:dyDescent="0.25">
      <c r="A259" s="80">
        <v>9</v>
      </c>
      <c r="B259" s="80">
        <v>77</v>
      </c>
      <c r="C259" s="77" t="s">
        <v>496</v>
      </c>
      <c r="D259" s="77" t="s">
        <v>75</v>
      </c>
      <c r="E259" s="80">
        <f>SUBTOTAL(9,E256:E258)</f>
        <v>24</v>
      </c>
    </row>
    <row r="260" spans="1:5" ht="15" hidden="1" customHeight="1" outlineLevel="2" collapsed="1" x14ac:dyDescent="0.25">
      <c r="A260" s="75">
        <v>6</v>
      </c>
      <c r="B260" s="75">
        <v>166</v>
      </c>
      <c r="C260" s="76" t="s">
        <v>20</v>
      </c>
      <c r="D260" s="76" t="s">
        <v>77</v>
      </c>
      <c r="E260" s="75">
        <v>8</v>
      </c>
    </row>
    <row r="261" spans="1:5" ht="15" hidden="1" customHeight="1" outlineLevel="2" x14ac:dyDescent="0.25">
      <c r="A261" s="75">
        <v>5</v>
      </c>
      <c r="B261" s="75">
        <v>166</v>
      </c>
      <c r="C261" s="76" t="s">
        <v>20</v>
      </c>
      <c r="D261" s="76" t="s">
        <v>77</v>
      </c>
      <c r="E261" s="75">
        <v>10</v>
      </c>
    </row>
    <row r="262" spans="1:5" s="77" customFormat="1" ht="15" customHeight="1" outlineLevel="1" collapsed="1" x14ac:dyDescent="0.25">
      <c r="A262" s="80">
        <v>10</v>
      </c>
      <c r="B262" s="80">
        <v>166</v>
      </c>
      <c r="C262" s="77" t="s">
        <v>509</v>
      </c>
      <c r="D262" s="77" t="s">
        <v>77</v>
      </c>
      <c r="E262" s="80">
        <f>SUBTOTAL(9,E260:E261)</f>
        <v>18</v>
      </c>
    </row>
    <row r="263" spans="1:5" ht="15" hidden="1" customHeight="1" outlineLevel="2" x14ac:dyDescent="0.25">
      <c r="A263" s="75">
        <v>8</v>
      </c>
      <c r="B263" s="75">
        <v>3</v>
      </c>
      <c r="C263" s="76" t="s">
        <v>78</v>
      </c>
      <c r="D263" s="76" t="s">
        <v>79</v>
      </c>
      <c r="E263" s="75">
        <v>4</v>
      </c>
    </row>
    <row r="264" spans="1:5" ht="15" hidden="1" customHeight="1" outlineLevel="2" x14ac:dyDescent="0.25">
      <c r="A264" s="75">
        <v>9</v>
      </c>
      <c r="B264" s="75">
        <v>3</v>
      </c>
      <c r="C264" s="76" t="s">
        <v>78</v>
      </c>
      <c r="D264" s="76" t="s">
        <v>79</v>
      </c>
      <c r="E264" s="75">
        <v>2</v>
      </c>
    </row>
    <row r="265" spans="1:5" ht="15" hidden="1" customHeight="1" outlineLevel="2" x14ac:dyDescent="0.25">
      <c r="A265" s="75">
        <v>10</v>
      </c>
      <c r="B265" s="75">
        <v>3</v>
      </c>
      <c r="C265" s="76" t="s">
        <v>78</v>
      </c>
      <c r="D265" s="76" t="s">
        <v>79</v>
      </c>
      <c r="E265" s="75">
        <v>1</v>
      </c>
    </row>
    <row r="266" spans="1:5" ht="15" hidden="1" customHeight="1" outlineLevel="2" collapsed="1" x14ac:dyDescent="0.25">
      <c r="A266" s="75">
        <v>7</v>
      </c>
      <c r="B266" s="75">
        <v>3</v>
      </c>
      <c r="C266" s="76" t="s">
        <v>78</v>
      </c>
      <c r="D266" s="76" t="s">
        <v>79</v>
      </c>
      <c r="E266" s="75">
        <v>6</v>
      </c>
    </row>
    <row r="267" spans="1:5" ht="15" hidden="1" customHeight="1" outlineLevel="2" x14ac:dyDescent="0.25">
      <c r="A267" s="75">
        <v>8</v>
      </c>
      <c r="B267" s="75">
        <v>3</v>
      </c>
      <c r="C267" s="76" t="s">
        <v>78</v>
      </c>
      <c r="D267" s="76" t="s">
        <v>79</v>
      </c>
      <c r="E267" s="75">
        <v>4</v>
      </c>
    </row>
    <row r="268" spans="1:5" s="77" customFormat="1" ht="15" customHeight="1" outlineLevel="1" collapsed="1" x14ac:dyDescent="0.25">
      <c r="A268" s="80">
        <v>11</v>
      </c>
      <c r="B268" s="80">
        <v>3</v>
      </c>
      <c r="C268" s="77" t="s">
        <v>541</v>
      </c>
      <c r="D268" s="77" t="s">
        <v>79</v>
      </c>
      <c r="E268" s="80">
        <f>SUBTOTAL(9,E263:E267)</f>
        <v>17</v>
      </c>
    </row>
    <row r="269" spans="1:5" ht="15" hidden="1" customHeight="1" outlineLevel="2" x14ac:dyDescent="0.25">
      <c r="A269" s="75">
        <v>4</v>
      </c>
      <c r="B269" s="75">
        <v>4</v>
      </c>
      <c r="C269" s="76" t="s">
        <v>72</v>
      </c>
      <c r="D269" s="76" t="s">
        <v>45</v>
      </c>
      <c r="E269" s="75">
        <v>12</v>
      </c>
    </row>
    <row r="270" spans="1:5" s="77" customFormat="1" ht="15" customHeight="1" outlineLevel="1" collapsed="1" x14ac:dyDescent="0.25">
      <c r="A270" s="80">
        <v>12</v>
      </c>
      <c r="B270" s="80">
        <v>4</v>
      </c>
      <c r="C270" s="77" t="s">
        <v>542</v>
      </c>
      <c r="D270" s="77" t="s">
        <v>45</v>
      </c>
      <c r="E270" s="80">
        <f>SUBTOTAL(9,E269:E269)</f>
        <v>12</v>
      </c>
    </row>
    <row r="271" spans="1:5" ht="15" hidden="1" customHeight="1" outlineLevel="2" x14ac:dyDescent="0.25">
      <c r="A271" s="75">
        <v>6</v>
      </c>
      <c r="B271" s="75">
        <v>117</v>
      </c>
      <c r="C271" s="76" t="s">
        <v>208</v>
      </c>
      <c r="D271" s="76" t="s">
        <v>81</v>
      </c>
      <c r="E271" s="75">
        <v>8</v>
      </c>
    </row>
    <row r="272" spans="1:5" ht="15" hidden="1" customHeight="1" outlineLevel="2" x14ac:dyDescent="0.25">
      <c r="A272" s="75">
        <v>10</v>
      </c>
      <c r="B272" s="75">
        <v>117</v>
      </c>
      <c r="C272" s="76" t="s">
        <v>208</v>
      </c>
      <c r="D272" s="76" t="s">
        <v>81</v>
      </c>
      <c r="E272" s="75">
        <v>1</v>
      </c>
    </row>
    <row r="273" spans="1:5" ht="15" hidden="1" customHeight="1" outlineLevel="2" x14ac:dyDescent="0.25">
      <c r="A273" s="75">
        <v>9</v>
      </c>
      <c r="B273" s="75">
        <v>117</v>
      </c>
      <c r="C273" s="76" t="s">
        <v>208</v>
      </c>
      <c r="D273" s="76" t="s">
        <v>81</v>
      </c>
      <c r="E273" s="75">
        <v>2</v>
      </c>
    </row>
    <row r="274" spans="1:5" s="77" customFormat="1" ht="15" customHeight="1" outlineLevel="1" collapsed="1" x14ac:dyDescent="0.25">
      <c r="A274" s="80">
        <v>13</v>
      </c>
      <c r="B274" s="80">
        <v>117</v>
      </c>
      <c r="C274" s="77" t="s">
        <v>543</v>
      </c>
      <c r="D274" s="77" t="s">
        <v>81</v>
      </c>
      <c r="E274" s="80">
        <f>SUBTOTAL(9,E271:E273)</f>
        <v>11</v>
      </c>
    </row>
    <row r="275" spans="1:5" ht="15" hidden="1" customHeight="1" outlineLevel="2" x14ac:dyDescent="0.25">
      <c r="A275" s="75">
        <v>5</v>
      </c>
      <c r="B275" s="75">
        <v>225</v>
      </c>
      <c r="C275" s="76" t="s">
        <v>340</v>
      </c>
      <c r="D275" s="76" t="s">
        <v>422</v>
      </c>
      <c r="E275" s="75">
        <v>10</v>
      </c>
    </row>
    <row r="276" spans="1:5" s="77" customFormat="1" ht="15" customHeight="1" outlineLevel="1" collapsed="1" x14ac:dyDescent="0.25">
      <c r="A276" s="80">
        <v>14</v>
      </c>
      <c r="B276" s="80">
        <v>225</v>
      </c>
      <c r="C276" s="77" t="s">
        <v>504</v>
      </c>
      <c r="D276" s="77" t="s">
        <v>422</v>
      </c>
      <c r="E276" s="80">
        <f>SUBTOTAL(9,E275:E275)</f>
        <v>10</v>
      </c>
    </row>
    <row r="277" spans="1:5" ht="15" hidden="1" customHeight="1" outlineLevel="2" x14ac:dyDescent="0.25">
      <c r="A277" s="75">
        <v>8</v>
      </c>
      <c r="B277" s="75">
        <v>161</v>
      </c>
      <c r="C277" s="76" t="s">
        <v>308</v>
      </c>
      <c r="D277" s="76" t="s">
        <v>191</v>
      </c>
      <c r="E277" s="75">
        <v>4</v>
      </c>
    </row>
    <row r="278" spans="1:5" ht="15" hidden="1" customHeight="1" outlineLevel="2" x14ac:dyDescent="0.25">
      <c r="A278" s="75">
        <v>7</v>
      </c>
      <c r="B278" s="75">
        <v>161</v>
      </c>
      <c r="C278" s="76" t="s">
        <v>308</v>
      </c>
      <c r="D278" s="76" t="s">
        <v>191</v>
      </c>
      <c r="E278" s="75">
        <v>6</v>
      </c>
    </row>
    <row r="279" spans="1:5" s="77" customFormat="1" ht="15" customHeight="1" outlineLevel="1" collapsed="1" x14ac:dyDescent="0.25">
      <c r="A279" s="80">
        <v>15</v>
      </c>
      <c r="B279" s="80">
        <v>161</v>
      </c>
      <c r="C279" s="77" t="s">
        <v>544</v>
      </c>
      <c r="D279" s="77" t="s">
        <v>191</v>
      </c>
      <c r="E279" s="80">
        <f>SUBTOTAL(9,E277:E278)</f>
        <v>10</v>
      </c>
    </row>
    <row r="280" spans="1:5" ht="15" hidden="1" customHeight="1" outlineLevel="2" x14ac:dyDescent="0.25">
      <c r="A280" s="75">
        <v>7</v>
      </c>
      <c r="B280" s="75">
        <v>53</v>
      </c>
      <c r="C280" s="76" t="s">
        <v>76</v>
      </c>
      <c r="D280" s="76" t="s">
        <v>77</v>
      </c>
      <c r="E280" s="75">
        <v>6</v>
      </c>
    </row>
    <row r="281" spans="1:5" ht="15" hidden="1" customHeight="1" outlineLevel="2" collapsed="1" x14ac:dyDescent="0.25">
      <c r="A281" s="75">
        <v>10</v>
      </c>
      <c r="B281" s="75">
        <v>53</v>
      </c>
      <c r="C281" s="76" t="s">
        <v>76</v>
      </c>
      <c r="D281" s="76" t="s">
        <v>77</v>
      </c>
      <c r="E281" s="75">
        <v>1</v>
      </c>
    </row>
    <row r="282" spans="1:5" ht="15" hidden="1" customHeight="1" outlineLevel="2" x14ac:dyDescent="0.25">
      <c r="A282" s="75">
        <v>10</v>
      </c>
      <c r="B282" s="75">
        <v>53</v>
      </c>
      <c r="C282" s="76" t="s">
        <v>76</v>
      </c>
      <c r="D282" s="76" t="s">
        <v>77</v>
      </c>
      <c r="E282" s="75">
        <v>1</v>
      </c>
    </row>
    <row r="283" spans="1:5" ht="15" hidden="1" customHeight="1" outlineLevel="2" x14ac:dyDescent="0.25">
      <c r="A283" s="75">
        <v>9</v>
      </c>
      <c r="B283" s="75">
        <v>53</v>
      </c>
      <c r="C283" s="76" t="s">
        <v>76</v>
      </c>
      <c r="D283" s="76" t="s">
        <v>77</v>
      </c>
      <c r="E283" s="75">
        <v>2</v>
      </c>
    </row>
    <row r="284" spans="1:5" s="77" customFormat="1" ht="15" customHeight="1" outlineLevel="1" collapsed="1" x14ac:dyDescent="0.25">
      <c r="A284" s="80">
        <v>16</v>
      </c>
      <c r="B284" s="80">
        <v>53</v>
      </c>
      <c r="C284" s="77" t="s">
        <v>545</v>
      </c>
      <c r="D284" s="77" t="s">
        <v>77</v>
      </c>
      <c r="E284" s="80">
        <f>SUBTOTAL(9,E280:E283)</f>
        <v>10</v>
      </c>
    </row>
    <row r="285" spans="1:5" ht="15" hidden="1" customHeight="1" outlineLevel="2" x14ac:dyDescent="0.25">
      <c r="A285" s="75">
        <v>7</v>
      </c>
      <c r="B285" s="75">
        <v>108</v>
      </c>
      <c r="C285" s="76" t="s">
        <v>209</v>
      </c>
      <c r="D285" s="76" t="s">
        <v>81</v>
      </c>
      <c r="E285" s="75">
        <v>6</v>
      </c>
    </row>
    <row r="286" spans="1:5" ht="15" hidden="1" customHeight="1" outlineLevel="2" x14ac:dyDescent="0.25">
      <c r="A286" s="75">
        <v>9</v>
      </c>
      <c r="B286" s="75">
        <v>108</v>
      </c>
      <c r="C286" s="76" t="s">
        <v>209</v>
      </c>
      <c r="D286" s="76" t="s">
        <v>81</v>
      </c>
      <c r="E286" s="75">
        <v>2</v>
      </c>
    </row>
    <row r="287" spans="1:5" s="77" customFormat="1" ht="15" customHeight="1" outlineLevel="1" collapsed="1" x14ac:dyDescent="0.25">
      <c r="A287" s="80">
        <v>17</v>
      </c>
      <c r="B287" s="80">
        <v>108</v>
      </c>
      <c r="C287" s="77" t="s">
        <v>546</v>
      </c>
      <c r="D287" s="77" t="s">
        <v>81</v>
      </c>
      <c r="E287" s="80">
        <f>SUBTOTAL(9,E285:E286)</f>
        <v>8</v>
      </c>
    </row>
    <row r="288" spans="1:5" ht="15" hidden="1" customHeight="1" outlineLevel="2" x14ac:dyDescent="0.25">
      <c r="A288" s="75">
        <v>8</v>
      </c>
      <c r="B288" s="75">
        <v>135</v>
      </c>
      <c r="C288" s="76" t="s">
        <v>214</v>
      </c>
      <c r="D288" s="76" t="s">
        <v>106</v>
      </c>
      <c r="E288" s="75">
        <v>4</v>
      </c>
    </row>
    <row r="289" spans="1:5" ht="15" hidden="1" customHeight="1" outlineLevel="2" collapsed="1" x14ac:dyDescent="0.25">
      <c r="A289" s="75">
        <v>9</v>
      </c>
      <c r="B289" s="75">
        <v>135</v>
      </c>
      <c r="C289" s="76" t="s">
        <v>214</v>
      </c>
      <c r="D289" s="76" t="s">
        <v>106</v>
      </c>
      <c r="E289" s="75">
        <v>2</v>
      </c>
    </row>
    <row r="290" spans="1:5" s="77" customFormat="1" ht="15" customHeight="1" outlineLevel="1" collapsed="1" x14ac:dyDescent="0.25">
      <c r="A290" s="80">
        <v>18</v>
      </c>
      <c r="B290" s="80">
        <v>135</v>
      </c>
      <c r="C290" s="77" t="s">
        <v>547</v>
      </c>
      <c r="D290" s="77" t="s">
        <v>106</v>
      </c>
      <c r="E290" s="80">
        <f>SUBTOTAL(9,E288:E289)</f>
        <v>6</v>
      </c>
    </row>
    <row r="291" spans="1:5" ht="15" hidden="1" customHeight="1" outlineLevel="2" x14ac:dyDescent="0.25">
      <c r="A291" s="75">
        <v>7</v>
      </c>
      <c r="B291" s="75">
        <v>197</v>
      </c>
      <c r="C291" s="76" t="s">
        <v>306</v>
      </c>
      <c r="D291" s="76" t="s">
        <v>307</v>
      </c>
      <c r="E291" s="75">
        <v>6</v>
      </c>
    </row>
    <row r="292" spans="1:5" s="77" customFormat="1" ht="15" customHeight="1" outlineLevel="1" collapsed="1" x14ac:dyDescent="0.25">
      <c r="A292" s="80">
        <v>19</v>
      </c>
      <c r="B292" s="80">
        <v>197</v>
      </c>
      <c r="C292" s="77" t="s">
        <v>548</v>
      </c>
      <c r="D292" s="77" t="s">
        <v>307</v>
      </c>
      <c r="E292" s="80">
        <f>SUBTOTAL(9,E291:E291)</f>
        <v>6</v>
      </c>
    </row>
    <row r="293" spans="1:5" ht="15" hidden="1" customHeight="1" outlineLevel="2" collapsed="1" x14ac:dyDescent="0.25">
      <c r="A293" s="75">
        <v>9</v>
      </c>
      <c r="B293" s="75">
        <v>29</v>
      </c>
      <c r="C293" s="76" t="s">
        <v>80</v>
      </c>
      <c r="D293" s="76" t="s">
        <v>81</v>
      </c>
      <c r="E293" s="75">
        <v>2</v>
      </c>
    </row>
    <row r="294" spans="1:5" ht="15" hidden="1" customHeight="1" outlineLevel="2" x14ac:dyDescent="0.25">
      <c r="A294" s="75">
        <v>8</v>
      </c>
      <c r="B294" s="75">
        <v>29</v>
      </c>
      <c r="C294" s="76" t="s">
        <v>80</v>
      </c>
      <c r="D294" s="76" t="s">
        <v>81</v>
      </c>
      <c r="E294" s="75">
        <v>4</v>
      </c>
    </row>
    <row r="295" spans="1:5" s="77" customFormat="1" ht="15" customHeight="1" outlineLevel="1" collapsed="1" x14ac:dyDescent="0.25">
      <c r="A295" s="80">
        <v>20</v>
      </c>
      <c r="B295" s="80">
        <v>29</v>
      </c>
      <c r="C295" s="77" t="s">
        <v>549</v>
      </c>
      <c r="D295" s="77" t="s">
        <v>81</v>
      </c>
      <c r="E295" s="80">
        <f>SUBTOTAL(9,E293:E294)</f>
        <v>6</v>
      </c>
    </row>
    <row r="296" spans="1:5" ht="15" hidden="1" customHeight="1" outlineLevel="2" x14ac:dyDescent="0.25">
      <c r="A296" s="75">
        <v>7</v>
      </c>
      <c r="B296" s="75">
        <v>250</v>
      </c>
      <c r="C296" s="76" t="s">
        <v>101</v>
      </c>
      <c r="D296" s="76" t="s">
        <v>286</v>
      </c>
      <c r="E296" s="75">
        <v>6</v>
      </c>
    </row>
    <row r="297" spans="1:5" s="77" customFormat="1" ht="15" customHeight="1" outlineLevel="1" collapsed="1" x14ac:dyDescent="0.25">
      <c r="A297" s="80">
        <v>21</v>
      </c>
      <c r="B297" s="80">
        <v>250</v>
      </c>
      <c r="C297" s="77" t="s">
        <v>498</v>
      </c>
      <c r="D297" s="77" t="s">
        <v>286</v>
      </c>
      <c r="E297" s="80">
        <f>SUBTOTAL(9,E296:E296)</f>
        <v>6</v>
      </c>
    </row>
    <row r="298" spans="1:5" ht="15" hidden="1" customHeight="1" outlineLevel="2" x14ac:dyDescent="0.25">
      <c r="A298" s="75">
        <v>9</v>
      </c>
      <c r="B298" s="75">
        <v>220</v>
      </c>
      <c r="C298" s="76" t="s">
        <v>381</v>
      </c>
      <c r="D298" s="76" t="s">
        <v>382</v>
      </c>
      <c r="E298" s="75">
        <v>2</v>
      </c>
    </row>
    <row r="299" spans="1:5" ht="15" hidden="1" customHeight="1" outlineLevel="2" x14ac:dyDescent="0.25">
      <c r="A299" s="75">
        <v>8</v>
      </c>
      <c r="B299" s="75">
        <v>220</v>
      </c>
      <c r="C299" s="76" t="s">
        <v>381</v>
      </c>
      <c r="D299" s="76" t="s">
        <v>382</v>
      </c>
      <c r="E299" s="75">
        <v>4</v>
      </c>
    </row>
    <row r="300" spans="1:5" s="77" customFormat="1" ht="15" customHeight="1" outlineLevel="1" collapsed="1" x14ac:dyDescent="0.25">
      <c r="A300" s="80">
        <v>22</v>
      </c>
      <c r="B300" s="80">
        <v>220</v>
      </c>
      <c r="C300" s="77" t="s">
        <v>550</v>
      </c>
      <c r="D300" s="77" t="s">
        <v>382</v>
      </c>
      <c r="E300" s="80">
        <f>SUBTOTAL(9,E298:E299)</f>
        <v>6</v>
      </c>
    </row>
    <row r="301" spans="1:5" ht="15" hidden="1" customHeight="1" outlineLevel="2" collapsed="1" x14ac:dyDescent="0.25">
      <c r="A301" s="75">
        <v>8</v>
      </c>
      <c r="B301" s="75">
        <v>222</v>
      </c>
      <c r="C301" s="76" t="s">
        <v>99</v>
      </c>
      <c r="D301" s="76" t="s">
        <v>266</v>
      </c>
      <c r="E301" s="75">
        <v>4</v>
      </c>
    </row>
    <row r="302" spans="1:5" s="77" customFormat="1" ht="15" customHeight="1" outlineLevel="1" collapsed="1" x14ac:dyDescent="0.25">
      <c r="A302" s="80">
        <v>23</v>
      </c>
      <c r="B302" s="80">
        <v>222</v>
      </c>
      <c r="C302" s="77" t="s">
        <v>495</v>
      </c>
      <c r="D302" s="77" t="s">
        <v>266</v>
      </c>
      <c r="E302" s="80">
        <f>SUBTOTAL(9,E301:E301)</f>
        <v>4</v>
      </c>
    </row>
    <row r="303" spans="1:5" ht="15" hidden="1" customHeight="1" outlineLevel="2" x14ac:dyDescent="0.25">
      <c r="A303" s="75">
        <v>10</v>
      </c>
      <c r="B303" s="75">
        <v>92</v>
      </c>
      <c r="C303" s="76" t="s">
        <v>86</v>
      </c>
      <c r="D303" s="76" t="s">
        <v>77</v>
      </c>
      <c r="E303" s="75">
        <v>1</v>
      </c>
    </row>
    <row r="304" spans="1:5" ht="15" hidden="1" customHeight="1" outlineLevel="2" x14ac:dyDescent="0.25">
      <c r="A304" s="75">
        <v>10</v>
      </c>
      <c r="B304" s="75">
        <v>92</v>
      </c>
      <c r="C304" s="76" t="s">
        <v>86</v>
      </c>
      <c r="D304" s="76" t="s">
        <v>77</v>
      </c>
      <c r="E304" s="75">
        <v>1</v>
      </c>
    </row>
    <row r="305" spans="1:5" s="77" customFormat="1" ht="15" customHeight="1" outlineLevel="1" collapsed="1" x14ac:dyDescent="0.25">
      <c r="A305" s="80">
        <v>24</v>
      </c>
      <c r="B305" s="80">
        <v>92</v>
      </c>
      <c r="C305" s="77" t="s">
        <v>551</v>
      </c>
      <c r="D305" s="77" t="s">
        <v>77</v>
      </c>
      <c r="E305" s="80">
        <f>SUBTOTAL(9,E303:E304)</f>
        <v>2</v>
      </c>
    </row>
    <row r="306" spans="1:5" ht="15" hidden="1" customHeight="1" outlineLevel="2" x14ac:dyDescent="0.25">
      <c r="A306" s="75">
        <v>10</v>
      </c>
      <c r="B306" s="75">
        <v>233</v>
      </c>
      <c r="C306" s="76" t="s">
        <v>399</v>
      </c>
      <c r="D306" s="76" t="s">
        <v>106</v>
      </c>
      <c r="E306" s="75">
        <v>1</v>
      </c>
    </row>
    <row r="307" spans="1:5" s="77" customFormat="1" ht="15" customHeight="1" outlineLevel="1" collapsed="1" x14ac:dyDescent="0.25">
      <c r="A307" s="80">
        <v>25</v>
      </c>
      <c r="B307" s="80">
        <v>233</v>
      </c>
      <c r="C307" s="77" t="s">
        <v>552</v>
      </c>
      <c r="D307" s="77" t="s">
        <v>106</v>
      </c>
      <c r="E307" s="80">
        <f>SUBTOTAL(9,E306:E306)</f>
        <v>1</v>
      </c>
    </row>
    <row r="308" spans="1:5" ht="15" hidden="1" customHeight="1" outlineLevel="2" x14ac:dyDescent="0.25">
      <c r="A308" s="75">
        <v>10</v>
      </c>
      <c r="B308" s="75">
        <v>89</v>
      </c>
      <c r="C308" s="76" t="s">
        <v>82</v>
      </c>
      <c r="D308" s="76" t="s">
        <v>83</v>
      </c>
      <c r="E308" s="75">
        <v>1</v>
      </c>
    </row>
    <row r="309" spans="1:5" s="77" customFormat="1" ht="15" customHeight="1" outlineLevel="1" collapsed="1" x14ac:dyDescent="0.25">
      <c r="A309" s="80">
        <v>26</v>
      </c>
      <c r="B309" s="80">
        <v>89</v>
      </c>
      <c r="C309" s="77" t="s">
        <v>553</v>
      </c>
      <c r="D309" s="77" t="s">
        <v>83</v>
      </c>
      <c r="E309" s="80">
        <f>SUBTOTAL(9,E308:E308)</f>
        <v>1</v>
      </c>
    </row>
    <row r="310" spans="1:5" ht="15" customHeight="1" x14ac:dyDescent="0.25">
      <c r="A310" s="84" t="s">
        <v>96</v>
      </c>
      <c r="B310" s="84"/>
      <c r="C310" s="84"/>
      <c r="D310" s="84"/>
      <c r="E310" s="84"/>
    </row>
    <row r="311" spans="1:5" ht="15" customHeight="1" x14ac:dyDescent="0.25">
      <c r="A311" s="22" t="s">
        <v>1</v>
      </c>
      <c r="B311" s="22" t="s">
        <v>2</v>
      </c>
      <c r="C311" s="26" t="s">
        <v>3</v>
      </c>
      <c r="D311" s="26" t="s">
        <v>4</v>
      </c>
      <c r="E311" s="27" t="s">
        <v>161</v>
      </c>
    </row>
    <row r="312" spans="1:5" ht="15" hidden="1" customHeight="1" outlineLevel="2" x14ac:dyDescent="0.25">
      <c r="A312" s="75">
        <v>1</v>
      </c>
      <c r="B312" s="75">
        <v>13</v>
      </c>
      <c r="C312" s="76" t="s">
        <v>97</v>
      </c>
      <c r="D312" s="76" t="s">
        <v>98</v>
      </c>
      <c r="E312" s="75">
        <v>25</v>
      </c>
    </row>
    <row r="313" spans="1:5" ht="15" hidden="1" customHeight="1" outlineLevel="2" collapsed="1" x14ac:dyDescent="0.25">
      <c r="A313" s="75">
        <v>2</v>
      </c>
      <c r="B313" s="75">
        <v>13</v>
      </c>
      <c r="C313" s="76" t="s">
        <v>97</v>
      </c>
      <c r="D313" s="76" t="s">
        <v>98</v>
      </c>
      <c r="E313" s="75">
        <v>18</v>
      </c>
    </row>
    <row r="314" spans="1:5" ht="15" hidden="1" customHeight="1" outlineLevel="2" x14ac:dyDescent="0.25">
      <c r="A314" s="75">
        <v>2</v>
      </c>
      <c r="B314" s="75">
        <v>13</v>
      </c>
      <c r="C314" s="76" t="s">
        <v>97</v>
      </c>
      <c r="D314" s="76" t="s">
        <v>98</v>
      </c>
      <c r="E314" s="75">
        <v>18</v>
      </c>
    </row>
    <row r="315" spans="1:5" ht="15" hidden="1" customHeight="1" outlineLevel="2" x14ac:dyDescent="0.25">
      <c r="A315" s="75">
        <v>2</v>
      </c>
      <c r="B315" s="75">
        <v>13</v>
      </c>
      <c r="C315" s="76" t="s">
        <v>97</v>
      </c>
      <c r="D315" s="76" t="s">
        <v>98</v>
      </c>
      <c r="E315" s="75">
        <v>18</v>
      </c>
    </row>
    <row r="316" spans="1:5" ht="15" hidden="1" customHeight="1" outlineLevel="2" x14ac:dyDescent="0.25">
      <c r="A316" s="75">
        <v>3</v>
      </c>
      <c r="B316" s="75">
        <v>13</v>
      </c>
      <c r="C316" s="76" t="s">
        <v>97</v>
      </c>
      <c r="D316" s="76" t="s">
        <v>98</v>
      </c>
      <c r="E316" s="75">
        <v>15</v>
      </c>
    </row>
    <row r="317" spans="1:5" ht="15" hidden="1" customHeight="1" outlineLevel="2" x14ac:dyDescent="0.25">
      <c r="A317" s="75">
        <v>2</v>
      </c>
      <c r="B317" s="75">
        <v>13</v>
      </c>
      <c r="C317" s="76" t="s">
        <v>97</v>
      </c>
      <c r="D317" s="76" t="s">
        <v>98</v>
      </c>
      <c r="E317" s="75">
        <v>18</v>
      </c>
    </row>
    <row r="318" spans="1:5" ht="15" hidden="1" customHeight="1" outlineLevel="2" x14ac:dyDescent="0.25">
      <c r="A318" s="75">
        <v>1</v>
      </c>
      <c r="B318" s="75">
        <v>13</v>
      </c>
      <c r="C318" s="76" t="s">
        <v>97</v>
      </c>
      <c r="D318" s="76" t="s">
        <v>98</v>
      </c>
      <c r="E318" s="75">
        <v>25</v>
      </c>
    </row>
    <row r="319" spans="1:5" ht="15" hidden="1" customHeight="1" outlineLevel="2" x14ac:dyDescent="0.25">
      <c r="A319" s="75">
        <v>2</v>
      </c>
      <c r="B319" s="75">
        <v>13</v>
      </c>
      <c r="C319" s="76" t="s">
        <v>97</v>
      </c>
      <c r="D319" s="76" t="s">
        <v>98</v>
      </c>
      <c r="E319" s="75">
        <v>18</v>
      </c>
    </row>
    <row r="320" spans="1:5" s="77" customFormat="1" ht="15" customHeight="1" outlineLevel="1" collapsed="1" x14ac:dyDescent="0.25">
      <c r="A320" s="80">
        <v>1</v>
      </c>
      <c r="B320" s="80">
        <v>13</v>
      </c>
      <c r="C320" s="77" t="s">
        <v>477</v>
      </c>
      <c r="D320" s="77" t="s">
        <v>98</v>
      </c>
      <c r="E320" s="80">
        <f>SUBTOTAL(9,E312:E319)</f>
        <v>155</v>
      </c>
    </row>
    <row r="321" spans="1:5" ht="15" hidden="1" customHeight="1" outlineLevel="2" x14ac:dyDescent="0.25">
      <c r="A321" s="75">
        <v>4</v>
      </c>
      <c r="B321" s="75">
        <v>102</v>
      </c>
      <c r="C321" s="76" t="s">
        <v>103</v>
      </c>
      <c r="D321" s="76" t="s">
        <v>77</v>
      </c>
      <c r="E321" s="75">
        <v>12</v>
      </c>
    </row>
    <row r="322" spans="1:5" ht="15" hidden="1" customHeight="1" outlineLevel="2" collapsed="1" x14ac:dyDescent="0.25">
      <c r="A322" s="75">
        <v>1</v>
      </c>
      <c r="B322" s="75">
        <v>102</v>
      </c>
      <c r="C322" s="76" t="s">
        <v>103</v>
      </c>
      <c r="D322" s="76" t="s">
        <v>77</v>
      </c>
      <c r="E322" s="75">
        <v>25</v>
      </c>
    </row>
    <row r="323" spans="1:5" ht="15" hidden="1" customHeight="1" outlineLevel="2" x14ac:dyDescent="0.25">
      <c r="A323" s="75">
        <v>1</v>
      </c>
      <c r="B323" s="75">
        <v>102</v>
      </c>
      <c r="C323" s="76" t="s">
        <v>103</v>
      </c>
      <c r="D323" s="76" t="s">
        <v>77</v>
      </c>
      <c r="E323" s="75">
        <v>25</v>
      </c>
    </row>
    <row r="324" spans="1:5" ht="15" hidden="1" customHeight="1" outlineLevel="2" collapsed="1" x14ac:dyDescent="0.25">
      <c r="A324" s="75">
        <v>1</v>
      </c>
      <c r="B324" s="75">
        <v>102</v>
      </c>
      <c r="C324" s="76" t="s">
        <v>103</v>
      </c>
      <c r="D324" s="76" t="s">
        <v>77</v>
      </c>
      <c r="E324" s="75">
        <v>25</v>
      </c>
    </row>
    <row r="325" spans="1:5" ht="15" hidden="1" customHeight="1" outlineLevel="2" x14ac:dyDescent="0.25">
      <c r="A325" s="75">
        <v>1</v>
      </c>
      <c r="B325" s="75">
        <v>102</v>
      </c>
      <c r="C325" s="76" t="s">
        <v>103</v>
      </c>
      <c r="D325" s="76" t="s">
        <v>77</v>
      </c>
      <c r="E325" s="75">
        <v>25</v>
      </c>
    </row>
    <row r="326" spans="1:5" ht="15" hidden="1" customHeight="1" outlineLevel="2" x14ac:dyDescent="0.25">
      <c r="A326" s="75">
        <v>1</v>
      </c>
      <c r="B326" s="75">
        <v>102</v>
      </c>
      <c r="C326" s="76" t="s">
        <v>103</v>
      </c>
      <c r="D326" s="76" t="s">
        <v>77</v>
      </c>
      <c r="E326" s="75">
        <v>25</v>
      </c>
    </row>
    <row r="327" spans="1:5" s="77" customFormat="1" ht="15" customHeight="1" outlineLevel="1" collapsed="1" x14ac:dyDescent="0.25">
      <c r="A327" s="80">
        <v>2</v>
      </c>
      <c r="B327" s="80">
        <v>102</v>
      </c>
      <c r="C327" s="77" t="s">
        <v>479</v>
      </c>
      <c r="D327" s="77" t="s">
        <v>77</v>
      </c>
      <c r="E327" s="80">
        <f>SUBTOTAL(9,E321:E326)</f>
        <v>137</v>
      </c>
    </row>
    <row r="328" spans="1:5" ht="15" hidden="1" customHeight="1" outlineLevel="2" x14ac:dyDescent="0.25">
      <c r="A328" s="75">
        <v>9</v>
      </c>
      <c r="B328" s="75">
        <v>111</v>
      </c>
      <c r="C328" s="76" t="s">
        <v>218</v>
      </c>
      <c r="D328" s="76" t="s">
        <v>279</v>
      </c>
      <c r="E328" s="75">
        <v>2</v>
      </c>
    </row>
    <row r="329" spans="1:5" ht="15" hidden="1" customHeight="1" outlineLevel="2" x14ac:dyDescent="0.25">
      <c r="A329" s="75">
        <v>3</v>
      </c>
      <c r="B329" s="75">
        <v>111</v>
      </c>
      <c r="C329" s="76" t="s">
        <v>218</v>
      </c>
      <c r="D329" s="76" t="s">
        <v>279</v>
      </c>
      <c r="E329" s="75">
        <v>15</v>
      </c>
    </row>
    <row r="330" spans="1:5" ht="15" hidden="1" customHeight="1" outlineLevel="2" x14ac:dyDescent="0.25">
      <c r="A330" s="75">
        <v>3</v>
      </c>
      <c r="B330" s="75">
        <v>111</v>
      </c>
      <c r="C330" s="76" t="s">
        <v>218</v>
      </c>
      <c r="D330" s="76" t="s">
        <v>357</v>
      </c>
      <c r="E330" s="75">
        <v>15</v>
      </c>
    </row>
    <row r="331" spans="1:5" ht="15" hidden="1" customHeight="1" outlineLevel="2" x14ac:dyDescent="0.25">
      <c r="A331" s="75">
        <v>2</v>
      </c>
      <c r="B331" s="75">
        <v>111</v>
      </c>
      <c r="C331" s="76" t="s">
        <v>218</v>
      </c>
      <c r="D331" s="76" t="s">
        <v>357</v>
      </c>
      <c r="E331" s="75">
        <v>18</v>
      </c>
    </row>
    <row r="332" spans="1:5" ht="15" hidden="1" customHeight="1" outlineLevel="2" collapsed="1" x14ac:dyDescent="0.25">
      <c r="A332" s="75">
        <v>3</v>
      </c>
      <c r="B332" s="75">
        <v>111</v>
      </c>
      <c r="C332" s="76" t="s">
        <v>218</v>
      </c>
      <c r="D332" s="76" t="s">
        <v>279</v>
      </c>
      <c r="E332" s="75">
        <v>15</v>
      </c>
    </row>
    <row r="333" spans="1:5" ht="15" hidden="1" customHeight="1" outlineLevel="2" x14ac:dyDescent="0.25">
      <c r="A333" s="75">
        <v>2</v>
      </c>
      <c r="B333" s="75">
        <v>111</v>
      </c>
      <c r="C333" s="76" t="s">
        <v>218</v>
      </c>
      <c r="D333" s="76" t="s">
        <v>279</v>
      </c>
      <c r="E333" s="75">
        <v>18</v>
      </c>
    </row>
    <row r="334" spans="1:5" ht="15" hidden="1" customHeight="1" outlineLevel="2" x14ac:dyDescent="0.25">
      <c r="A334" s="75">
        <v>1</v>
      </c>
      <c r="B334" s="75">
        <v>111</v>
      </c>
      <c r="C334" s="76" t="s">
        <v>218</v>
      </c>
      <c r="D334" s="76" t="s">
        <v>279</v>
      </c>
      <c r="E334" s="75">
        <v>25</v>
      </c>
    </row>
    <row r="335" spans="1:5" s="77" customFormat="1" ht="15" customHeight="1" outlineLevel="1" collapsed="1" x14ac:dyDescent="0.25">
      <c r="A335" s="80">
        <v>3</v>
      </c>
      <c r="B335" s="80">
        <v>111</v>
      </c>
      <c r="C335" s="77" t="s">
        <v>483</v>
      </c>
      <c r="D335" s="77" t="s">
        <v>357</v>
      </c>
      <c r="E335" s="80">
        <f>SUBTOTAL(9,E328:E334)</f>
        <v>108</v>
      </c>
    </row>
    <row r="336" spans="1:5" ht="15" hidden="1" customHeight="1" outlineLevel="2" x14ac:dyDescent="0.25">
      <c r="A336" s="75">
        <v>5</v>
      </c>
      <c r="B336" s="75">
        <v>93</v>
      </c>
      <c r="C336" s="76" t="s">
        <v>104</v>
      </c>
      <c r="D336" s="76" t="s">
        <v>25</v>
      </c>
      <c r="E336" s="75">
        <v>10</v>
      </c>
    </row>
    <row r="337" spans="1:5" ht="15" hidden="1" customHeight="1" outlineLevel="2" collapsed="1" x14ac:dyDescent="0.25">
      <c r="A337" s="75">
        <v>8</v>
      </c>
      <c r="B337" s="75">
        <v>93</v>
      </c>
      <c r="C337" s="76" t="s">
        <v>104</v>
      </c>
      <c r="D337" s="76" t="s">
        <v>25</v>
      </c>
      <c r="E337" s="75">
        <v>4</v>
      </c>
    </row>
    <row r="338" spans="1:5" ht="15" hidden="1" customHeight="1" outlineLevel="2" x14ac:dyDescent="0.25">
      <c r="A338" s="75">
        <v>7</v>
      </c>
      <c r="B338" s="75">
        <v>93</v>
      </c>
      <c r="C338" s="76" t="s">
        <v>104</v>
      </c>
      <c r="D338" s="76" t="s">
        <v>25</v>
      </c>
      <c r="E338" s="75">
        <v>6</v>
      </c>
    </row>
    <row r="339" spans="1:5" ht="15" hidden="1" customHeight="1" outlineLevel="2" collapsed="1" x14ac:dyDescent="0.25">
      <c r="A339" s="75">
        <v>7</v>
      </c>
      <c r="B339" s="75">
        <v>93</v>
      </c>
      <c r="C339" s="76" t="s">
        <v>104</v>
      </c>
      <c r="D339" s="76" t="s">
        <v>25</v>
      </c>
      <c r="E339" s="75">
        <v>6</v>
      </c>
    </row>
    <row r="340" spans="1:5" ht="15" hidden="1" customHeight="1" outlineLevel="2" x14ac:dyDescent="0.25">
      <c r="A340" s="75">
        <v>5</v>
      </c>
      <c r="B340" s="75">
        <v>93</v>
      </c>
      <c r="C340" s="76" t="s">
        <v>104</v>
      </c>
      <c r="D340" s="76" t="s">
        <v>25</v>
      </c>
      <c r="E340" s="75">
        <v>10</v>
      </c>
    </row>
    <row r="341" spans="1:5" ht="15" hidden="1" customHeight="1" outlineLevel="2" collapsed="1" x14ac:dyDescent="0.25">
      <c r="A341" s="75">
        <v>3</v>
      </c>
      <c r="B341" s="75">
        <v>93</v>
      </c>
      <c r="C341" s="76" t="s">
        <v>104</v>
      </c>
      <c r="D341" s="76" t="s">
        <v>25</v>
      </c>
      <c r="E341" s="75">
        <v>15</v>
      </c>
    </row>
    <row r="342" spans="1:5" ht="15" hidden="1" customHeight="1" outlineLevel="2" x14ac:dyDescent="0.25">
      <c r="A342" s="75">
        <v>4</v>
      </c>
      <c r="B342" s="75">
        <v>93</v>
      </c>
      <c r="C342" s="76" t="s">
        <v>104</v>
      </c>
      <c r="D342" s="76" t="s">
        <v>25</v>
      </c>
      <c r="E342" s="75">
        <v>12</v>
      </c>
    </row>
    <row r="343" spans="1:5" s="77" customFormat="1" ht="15" customHeight="1" outlineLevel="1" collapsed="1" x14ac:dyDescent="0.25">
      <c r="A343" s="80">
        <v>4</v>
      </c>
      <c r="B343" s="80">
        <v>93</v>
      </c>
      <c r="C343" s="77" t="s">
        <v>554</v>
      </c>
      <c r="D343" s="77" t="s">
        <v>25</v>
      </c>
      <c r="E343" s="80">
        <f>SUBTOTAL(9,E336:E342)</f>
        <v>63</v>
      </c>
    </row>
    <row r="344" spans="1:5" ht="15" hidden="1" customHeight="1" outlineLevel="2" collapsed="1" x14ac:dyDescent="0.25">
      <c r="A344" s="75">
        <v>3</v>
      </c>
      <c r="B344" s="75">
        <v>88</v>
      </c>
      <c r="C344" s="76" t="s">
        <v>101</v>
      </c>
      <c r="D344" s="76" t="s">
        <v>102</v>
      </c>
      <c r="E344" s="75">
        <v>15</v>
      </c>
    </row>
    <row r="345" spans="1:5" ht="15" hidden="1" customHeight="1" outlineLevel="2" x14ac:dyDescent="0.25">
      <c r="A345" s="75">
        <v>5</v>
      </c>
      <c r="B345" s="75">
        <v>88</v>
      </c>
      <c r="C345" s="76" t="s">
        <v>101</v>
      </c>
      <c r="D345" s="76" t="s">
        <v>102</v>
      </c>
      <c r="E345" s="75">
        <v>10</v>
      </c>
    </row>
    <row r="346" spans="1:5" ht="15" hidden="1" customHeight="1" outlineLevel="2" collapsed="1" x14ac:dyDescent="0.25">
      <c r="A346" s="75">
        <v>6</v>
      </c>
      <c r="B346" s="75">
        <v>88</v>
      </c>
      <c r="C346" s="76" t="s">
        <v>101</v>
      </c>
      <c r="D346" s="76" t="s">
        <v>102</v>
      </c>
      <c r="E346" s="75">
        <v>8</v>
      </c>
    </row>
    <row r="347" spans="1:5" ht="15" hidden="1" customHeight="1" outlineLevel="2" x14ac:dyDescent="0.25">
      <c r="A347" s="75">
        <v>6</v>
      </c>
      <c r="B347" s="75">
        <v>88</v>
      </c>
      <c r="C347" s="76" t="s">
        <v>101</v>
      </c>
      <c r="D347" s="76" t="s">
        <v>102</v>
      </c>
      <c r="E347" s="75">
        <v>8</v>
      </c>
    </row>
    <row r="348" spans="1:5" s="77" customFormat="1" ht="15" customHeight="1" outlineLevel="1" collapsed="1" x14ac:dyDescent="0.25">
      <c r="A348" s="80">
        <v>5</v>
      </c>
      <c r="B348" s="80">
        <v>88</v>
      </c>
      <c r="C348" s="77" t="s">
        <v>498</v>
      </c>
      <c r="D348" s="77" t="s">
        <v>102</v>
      </c>
      <c r="E348" s="80">
        <f>SUBTOTAL(9,E344:E347)</f>
        <v>41</v>
      </c>
    </row>
    <row r="349" spans="1:5" ht="15" hidden="1" customHeight="1" outlineLevel="2" x14ac:dyDescent="0.25">
      <c r="A349" s="75">
        <v>2</v>
      </c>
      <c r="B349" s="75">
        <v>222</v>
      </c>
      <c r="C349" s="76" t="s">
        <v>99</v>
      </c>
      <c r="D349" s="76" t="s">
        <v>100</v>
      </c>
      <c r="E349" s="75">
        <v>18</v>
      </c>
    </row>
    <row r="350" spans="1:5" ht="15" hidden="1" customHeight="1" outlineLevel="2" x14ac:dyDescent="0.25">
      <c r="A350" s="75">
        <v>3</v>
      </c>
      <c r="B350" s="75">
        <v>222</v>
      </c>
      <c r="C350" s="76" t="s">
        <v>99</v>
      </c>
      <c r="D350" s="76" t="s">
        <v>100</v>
      </c>
      <c r="E350" s="75">
        <v>15</v>
      </c>
    </row>
    <row r="351" spans="1:5" s="77" customFormat="1" ht="15" customHeight="1" outlineLevel="1" collapsed="1" x14ac:dyDescent="0.25">
      <c r="A351" s="80">
        <v>6</v>
      </c>
      <c r="B351" s="80">
        <v>222</v>
      </c>
      <c r="C351" s="77" t="s">
        <v>495</v>
      </c>
      <c r="D351" s="77" t="s">
        <v>100</v>
      </c>
      <c r="E351" s="80">
        <f>SUBTOTAL(9,E349:E350)</f>
        <v>33</v>
      </c>
    </row>
    <row r="352" spans="1:5" ht="15" hidden="1" customHeight="1" outlineLevel="2" x14ac:dyDescent="0.25">
      <c r="A352" s="75">
        <v>9</v>
      </c>
      <c r="B352" s="75">
        <v>152</v>
      </c>
      <c r="C352" s="76" t="s">
        <v>277</v>
      </c>
      <c r="D352" s="76" t="s">
        <v>81</v>
      </c>
      <c r="E352" s="75">
        <v>2</v>
      </c>
    </row>
    <row r="353" spans="1:5" ht="15" hidden="1" customHeight="1" outlineLevel="2" x14ac:dyDescent="0.25">
      <c r="A353" s="75">
        <v>4</v>
      </c>
      <c r="B353" s="75">
        <v>152</v>
      </c>
      <c r="C353" s="76" t="s">
        <v>277</v>
      </c>
      <c r="D353" s="76" t="s">
        <v>81</v>
      </c>
      <c r="E353" s="75">
        <v>12</v>
      </c>
    </row>
    <row r="354" spans="1:5" ht="15" hidden="1" customHeight="1" outlineLevel="2" collapsed="1" x14ac:dyDescent="0.25">
      <c r="A354" s="75">
        <v>10</v>
      </c>
      <c r="B354" s="75">
        <v>152</v>
      </c>
      <c r="C354" s="76" t="s">
        <v>277</v>
      </c>
      <c r="D354" s="76" t="s">
        <v>81</v>
      </c>
      <c r="E354" s="75">
        <v>1</v>
      </c>
    </row>
    <row r="355" spans="1:5" ht="15" hidden="1" customHeight="1" outlineLevel="2" x14ac:dyDescent="0.25">
      <c r="A355" s="75">
        <v>3</v>
      </c>
      <c r="B355" s="75">
        <v>152</v>
      </c>
      <c r="C355" s="76" t="s">
        <v>277</v>
      </c>
      <c r="D355" s="76" t="s">
        <v>81</v>
      </c>
      <c r="E355" s="75">
        <v>15</v>
      </c>
    </row>
    <row r="356" spans="1:5" s="77" customFormat="1" ht="15" customHeight="1" outlineLevel="1" collapsed="1" x14ac:dyDescent="0.25">
      <c r="A356" s="80">
        <v>7</v>
      </c>
      <c r="B356" s="80">
        <v>152</v>
      </c>
      <c r="C356" s="77" t="s">
        <v>555</v>
      </c>
      <c r="D356" s="77" t="s">
        <v>81</v>
      </c>
      <c r="E356" s="80">
        <f>SUBTOTAL(9,E352:E355)</f>
        <v>30</v>
      </c>
    </row>
    <row r="357" spans="1:5" ht="15" hidden="1" customHeight="1" outlineLevel="2" x14ac:dyDescent="0.25">
      <c r="A357" s="75">
        <v>6</v>
      </c>
      <c r="B357" s="75">
        <v>54</v>
      </c>
      <c r="C357" s="76" t="s">
        <v>105</v>
      </c>
      <c r="D357" s="76" t="s">
        <v>106</v>
      </c>
      <c r="E357" s="75">
        <v>8</v>
      </c>
    </row>
    <row r="358" spans="1:5" ht="15" hidden="1" customHeight="1" outlineLevel="2" x14ac:dyDescent="0.25">
      <c r="A358" s="75">
        <v>6</v>
      </c>
      <c r="B358" s="75">
        <v>54</v>
      </c>
      <c r="C358" s="76" t="s">
        <v>105</v>
      </c>
      <c r="D358" s="76" t="s">
        <v>106</v>
      </c>
      <c r="E358" s="75">
        <v>8</v>
      </c>
    </row>
    <row r="359" spans="1:5" ht="15" hidden="1" customHeight="1" outlineLevel="2" collapsed="1" x14ac:dyDescent="0.25">
      <c r="A359" s="75">
        <v>8</v>
      </c>
      <c r="B359" s="75">
        <v>54</v>
      </c>
      <c r="C359" s="76" t="s">
        <v>105</v>
      </c>
      <c r="D359" s="76" t="s">
        <v>106</v>
      </c>
      <c r="E359" s="75">
        <v>4</v>
      </c>
    </row>
    <row r="360" spans="1:5" ht="15" hidden="1" customHeight="1" outlineLevel="2" x14ac:dyDescent="0.25">
      <c r="A360" s="75">
        <v>7</v>
      </c>
      <c r="B360" s="75">
        <v>54</v>
      </c>
      <c r="C360" s="76" t="s">
        <v>105</v>
      </c>
      <c r="D360" s="76" t="s">
        <v>106</v>
      </c>
      <c r="E360" s="75">
        <v>6</v>
      </c>
    </row>
    <row r="361" spans="1:5" s="77" customFormat="1" ht="15" customHeight="1" outlineLevel="1" collapsed="1" x14ac:dyDescent="0.25">
      <c r="A361" s="80">
        <v>8</v>
      </c>
      <c r="B361" s="80">
        <v>54</v>
      </c>
      <c r="C361" s="77" t="s">
        <v>556</v>
      </c>
      <c r="D361" s="77" t="s">
        <v>106</v>
      </c>
      <c r="E361" s="80">
        <f>SUBTOTAL(9,E357:E360)</f>
        <v>26</v>
      </c>
    </row>
    <row r="362" spans="1:5" ht="15" hidden="1" customHeight="1" outlineLevel="2" x14ac:dyDescent="0.25">
      <c r="A362" s="75">
        <v>7</v>
      </c>
      <c r="B362" s="75">
        <v>112</v>
      </c>
      <c r="C362" s="76" t="s">
        <v>217</v>
      </c>
      <c r="D362" s="76" t="s">
        <v>106</v>
      </c>
      <c r="E362" s="75">
        <v>6</v>
      </c>
    </row>
    <row r="363" spans="1:5" ht="15" hidden="1" customHeight="1" outlineLevel="2" x14ac:dyDescent="0.25">
      <c r="A363" s="75">
        <v>5</v>
      </c>
      <c r="B363" s="75">
        <v>112</v>
      </c>
      <c r="C363" s="76" t="s">
        <v>217</v>
      </c>
      <c r="D363" s="76" t="s">
        <v>106</v>
      </c>
      <c r="E363" s="75">
        <v>10</v>
      </c>
    </row>
    <row r="364" spans="1:5" ht="15" hidden="1" customHeight="1" outlineLevel="2" x14ac:dyDescent="0.25">
      <c r="A364" s="75">
        <v>5</v>
      </c>
      <c r="B364" s="75">
        <v>112</v>
      </c>
      <c r="C364" s="76" t="s">
        <v>217</v>
      </c>
      <c r="D364" s="76" t="s">
        <v>106</v>
      </c>
      <c r="E364" s="75">
        <v>10</v>
      </c>
    </row>
    <row r="365" spans="1:5" s="77" customFormat="1" ht="15" customHeight="1" outlineLevel="1" collapsed="1" x14ac:dyDescent="0.25">
      <c r="A365" s="80">
        <v>9</v>
      </c>
      <c r="B365" s="80">
        <v>112</v>
      </c>
      <c r="C365" s="77" t="s">
        <v>557</v>
      </c>
      <c r="D365" s="77" t="s">
        <v>106</v>
      </c>
      <c r="E365" s="80">
        <f>SUBTOTAL(9,E362:E364)</f>
        <v>26</v>
      </c>
    </row>
    <row r="366" spans="1:5" ht="15" hidden="1" customHeight="1" outlineLevel="2" x14ac:dyDescent="0.25">
      <c r="A366" s="75">
        <v>4</v>
      </c>
      <c r="B366" s="75">
        <v>114</v>
      </c>
      <c r="C366" s="76" t="s">
        <v>216</v>
      </c>
      <c r="D366" s="76" t="s">
        <v>146</v>
      </c>
      <c r="E366" s="75">
        <v>12</v>
      </c>
    </row>
    <row r="367" spans="1:5" ht="15" hidden="1" customHeight="1" outlineLevel="2" collapsed="1" x14ac:dyDescent="0.25">
      <c r="A367" s="75">
        <v>4</v>
      </c>
      <c r="B367" s="75">
        <v>114</v>
      </c>
      <c r="C367" s="76" t="s">
        <v>216</v>
      </c>
      <c r="D367" s="76" t="s">
        <v>146</v>
      </c>
      <c r="E367" s="75">
        <v>12</v>
      </c>
    </row>
    <row r="368" spans="1:5" s="77" customFormat="1" ht="15" customHeight="1" outlineLevel="1" collapsed="1" x14ac:dyDescent="0.25">
      <c r="A368" s="80">
        <v>10</v>
      </c>
      <c r="B368" s="80">
        <v>114</v>
      </c>
      <c r="C368" s="77" t="s">
        <v>558</v>
      </c>
      <c r="D368" s="77" t="s">
        <v>146</v>
      </c>
      <c r="E368" s="80">
        <f>SUBTOTAL(9,E366:E367)</f>
        <v>24</v>
      </c>
    </row>
    <row r="369" spans="1:5" ht="15" hidden="1" customHeight="1" outlineLevel="2" collapsed="1" x14ac:dyDescent="0.25">
      <c r="A369" s="75">
        <v>10</v>
      </c>
      <c r="B369" s="75">
        <v>156</v>
      </c>
      <c r="C369" s="76" t="s">
        <v>278</v>
      </c>
      <c r="D369" s="76" t="s">
        <v>279</v>
      </c>
      <c r="E369" s="75">
        <v>1</v>
      </c>
    </row>
    <row r="370" spans="1:5" ht="15" hidden="1" customHeight="1" outlineLevel="2" x14ac:dyDescent="0.25">
      <c r="A370" s="75">
        <v>9</v>
      </c>
      <c r="B370" s="75">
        <v>156</v>
      </c>
      <c r="C370" s="76" t="s">
        <v>278</v>
      </c>
      <c r="D370" s="76" t="s">
        <v>279</v>
      </c>
      <c r="E370" s="75">
        <v>2</v>
      </c>
    </row>
    <row r="371" spans="1:5" ht="15" hidden="1" customHeight="1" outlineLevel="2" collapsed="1" x14ac:dyDescent="0.25">
      <c r="A371" s="75">
        <v>5</v>
      </c>
      <c r="B371" s="75">
        <v>156</v>
      </c>
      <c r="C371" s="76" t="s">
        <v>278</v>
      </c>
      <c r="D371" s="76" t="s">
        <v>279</v>
      </c>
      <c r="E371" s="75">
        <v>10</v>
      </c>
    </row>
    <row r="372" spans="1:5" ht="15" hidden="1" customHeight="1" outlineLevel="2" x14ac:dyDescent="0.25">
      <c r="A372" s="75">
        <v>6</v>
      </c>
      <c r="B372" s="75">
        <v>156</v>
      </c>
      <c r="C372" s="76" t="s">
        <v>278</v>
      </c>
      <c r="D372" s="76" t="s">
        <v>279</v>
      </c>
      <c r="E372" s="75">
        <v>8</v>
      </c>
    </row>
    <row r="373" spans="1:5" s="77" customFormat="1" ht="15" customHeight="1" outlineLevel="1" collapsed="1" x14ac:dyDescent="0.25">
      <c r="A373" s="80">
        <v>11</v>
      </c>
      <c r="B373" s="80">
        <v>156</v>
      </c>
      <c r="C373" s="77" t="s">
        <v>559</v>
      </c>
      <c r="D373" s="77" t="s">
        <v>279</v>
      </c>
      <c r="E373" s="80">
        <f>SUBTOTAL(9,E369:E372)</f>
        <v>21</v>
      </c>
    </row>
    <row r="374" spans="1:5" ht="15" hidden="1" customHeight="1" outlineLevel="2" x14ac:dyDescent="0.25">
      <c r="A374" s="75">
        <v>6</v>
      </c>
      <c r="B374" s="75">
        <v>181</v>
      </c>
      <c r="C374" s="76" t="s">
        <v>351</v>
      </c>
      <c r="D374" s="76" t="s">
        <v>111</v>
      </c>
      <c r="E374" s="75">
        <v>8</v>
      </c>
    </row>
    <row r="375" spans="1:5" ht="15" hidden="1" customHeight="1" outlineLevel="2" x14ac:dyDescent="0.25">
      <c r="A375" s="75">
        <v>6</v>
      </c>
      <c r="B375" s="75">
        <v>181</v>
      </c>
      <c r="C375" s="76" t="s">
        <v>351</v>
      </c>
      <c r="D375" s="76" t="s">
        <v>111</v>
      </c>
      <c r="E375" s="75">
        <v>8</v>
      </c>
    </row>
    <row r="376" spans="1:5" s="77" customFormat="1" ht="15" customHeight="1" outlineLevel="1" collapsed="1" x14ac:dyDescent="0.25">
      <c r="A376" s="80">
        <v>12</v>
      </c>
      <c r="B376" s="80">
        <v>181</v>
      </c>
      <c r="C376" s="77" t="s">
        <v>560</v>
      </c>
      <c r="D376" s="77" t="s">
        <v>111</v>
      </c>
      <c r="E376" s="80">
        <f>SUBTOTAL(9,E374:E375)</f>
        <v>16</v>
      </c>
    </row>
    <row r="377" spans="1:5" ht="15" hidden="1" customHeight="1" outlineLevel="2" x14ac:dyDescent="0.25">
      <c r="A377" s="75">
        <v>4</v>
      </c>
      <c r="B377" s="75">
        <v>196</v>
      </c>
      <c r="C377" s="76" t="s">
        <v>159</v>
      </c>
      <c r="D377" s="76" t="s">
        <v>106</v>
      </c>
      <c r="E377" s="75">
        <v>12</v>
      </c>
    </row>
    <row r="378" spans="1:5" s="77" customFormat="1" ht="15" customHeight="1" outlineLevel="1" collapsed="1" x14ac:dyDescent="0.25">
      <c r="A378" s="80">
        <v>13</v>
      </c>
      <c r="B378" s="80">
        <v>196</v>
      </c>
      <c r="C378" s="77" t="s">
        <v>561</v>
      </c>
      <c r="D378" s="77" t="s">
        <v>106</v>
      </c>
      <c r="E378" s="80">
        <f>SUBTOTAL(9,E377:E377)</f>
        <v>12</v>
      </c>
    </row>
    <row r="379" spans="1:5" ht="15" hidden="1" customHeight="1" outlineLevel="2" x14ac:dyDescent="0.25">
      <c r="A379" s="75">
        <v>4</v>
      </c>
      <c r="B379" s="75">
        <v>208</v>
      </c>
      <c r="C379" s="76" t="s">
        <v>401</v>
      </c>
      <c r="D379" s="76" t="s">
        <v>81</v>
      </c>
      <c r="E379" s="75">
        <v>12</v>
      </c>
    </row>
    <row r="380" spans="1:5" s="77" customFormat="1" ht="15" customHeight="1" outlineLevel="1" collapsed="1" x14ac:dyDescent="0.25">
      <c r="A380" s="80">
        <v>14</v>
      </c>
      <c r="B380" s="80">
        <v>208</v>
      </c>
      <c r="C380" s="77" t="s">
        <v>562</v>
      </c>
      <c r="D380" s="77" t="s">
        <v>81</v>
      </c>
      <c r="E380" s="80">
        <f>SUBTOTAL(9,E379:E379)</f>
        <v>12</v>
      </c>
    </row>
    <row r="381" spans="1:5" ht="15" hidden="1" customHeight="1" outlineLevel="2" x14ac:dyDescent="0.25">
      <c r="A381" s="75">
        <v>4</v>
      </c>
      <c r="B381" s="75">
        <v>94</v>
      </c>
      <c r="C381" s="76" t="s">
        <v>153</v>
      </c>
      <c r="D381" s="76" t="s">
        <v>154</v>
      </c>
      <c r="E381" s="75">
        <v>12</v>
      </c>
    </row>
    <row r="382" spans="1:5" s="77" customFormat="1" ht="15" customHeight="1" outlineLevel="1" collapsed="1" x14ac:dyDescent="0.25">
      <c r="A382" s="80">
        <v>15</v>
      </c>
      <c r="B382" s="80">
        <v>94</v>
      </c>
      <c r="C382" s="77" t="s">
        <v>563</v>
      </c>
      <c r="D382" s="77" t="s">
        <v>154</v>
      </c>
      <c r="E382" s="80">
        <f>SUBTOTAL(9,E381:E381)</f>
        <v>12</v>
      </c>
    </row>
    <row r="383" spans="1:5" ht="15" hidden="1" customHeight="1" outlineLevel="2" collapsed="1" x14ac:dyDescent="0.25">
      <c r="A383" s="75">
        <v>5</v>
      </c>
      <c r="B383" s="75">
        <v>224</v>
      </c>
      <c r="C383" s="76" t="s">
        <v>426</v>
      </c>
      <c r="D383" s="76" t="s">
        <v>81</v>
      </c>
      <c r="E383" s="75">
        <v>10</v>
      </c>
    </row>
    <row r="384" spans="1:5" s="77" customFormat="1" ht="15" customHeight="1" outlineLevel="1" collapsed="1" x14ac:dyDescent="0.25">
      <c r="A384" s="80">
        <v>16</v>
      </c>
      <c r="B384" s="80">
        <v>224</v>
      </c>
      <c r="C384" s="77" t="s">
        <v>564</v>
      </c>
      <c r="D384" s="77" t="s">
        <v>81</v>
      </c>
      <c r="E384" s="80">
        <f>SUBTOTAL(9,E383:E383)</f>
        <v>10</v>
      </c>
    </row>
    <row r="385" spans="1:5" ht="15" hidden="1" customHeight="1" outlineLevel="2" collapsed="1" x14ac:dyDescent="0.25">
      <c r="A385" s="75">
        <v>7</v>
      </c>
      <c r="B385" s="75">
        <v>217</v>
      </c>
      <c r="C385" s="76" t="s">
        <v>387</v>
      </c>
      <c r="D385" s="76" t="s">
        <v>137</v>
      </c>
      <c r="E385" s="75">
        <v>6</v>
      </c>
    </row>
    <row r="386" spans="1:5" s="77" customFormat="1" ht="15" customHeight="1" outlineLevel="1" collapsed="1" x14ac:dyDescent="0.25">
      <c r="A386" s="80">
        <v>17</v>
      </c>
      <c r="B386" s="80">
        <v>217</v>
      </c>
      <c r="C386" s="77" t="s">
        <v>565</v>
      </c>
      <c r="D386" s="77" t="s">
        <v>137</v>
      </c>
      <c r="E386" s="80">
        <f>SUBTOTAL(9,E385:E385)</f>
        <v>6</v>
      </c>
    </row>
    <row r="387" spans="1:5" ht="15" hidden="1" customHeight="1" outlineLevel="2" x14ac:dyDescent="0.25">
      <c r="A387" s="75">
        <v>7</v>
      </c>
      <c r="B387" s="75">
        <v>71</v>
      </c>
      <c r="C387" s="76" t="s">
        <v>107</v>
      </c>
      <c r="D387" s="76" t="s">
        <v>106</v>
      </c>
      <c r="E387" s="75">
        <v>6</v>
      </c>
    </row>
    <row r="388" spans="1:5" s="77" customFormat="1" ht="15" customHeight="1" outlineLevel="1" collapsed="1" x14ac:dyDescent="0.25">
      <c r="A388" s="80">
        <v>18</v>
      </c>
      <c r="B388" s="80">
        <v>71</v>
      </c>
      <c r="C388" s="77" t="s">
        <v>566</v>
      </c>
      <c r="D388" s="77" t="s">
        <v>106</v>
      </c>
      <c r="E388" s="80">
        <f>SUBTOTAL(9,E387:E387)</f>
        <v>6</v>
      </c>
    </row>
    <row r="389" spans="1:5" ht="15" hidden="1" customHeight="1" outlineLevel="2" x14ac:dyDescent="0.25">
      <c r="A389" s="75">
        <v>7</v>
      </c>
      <c r="B389" s="75">
        <v>169</v>
      </c>
      <c r="C389" s="76" t="s">
        <v>314</v>
      </c>
      <c r="D389" s="76" t="s">
        <v>279</v>
      </c>
      <c r="E389" s="75">
        <v>6</v>
      </c>
    </row>
    <row r="390" spans="1:5" s="77" customFormat="1" ht="15" customHeight="1" outlineLevel="1" collapsed="1" x14ac:dyDescent="0.25">
      <c r="A390" s="80">
        <v>19</v>
      </c>
      <c r="B390" s="80">
        <v>169</v>
      </c>
      <c r="C390" s="77" t="s">
        <v>567</v>
      </c>
      <c r="D390" s="77" t="s">
        <v>279</v>
      </c>
      <c r="E390" s="80">
        <f>SUBTOTAL(9,E389:E389)</f>
        <v>6</v>
      </c>
    </row>
    <row r="391" spans="1:5" ht="15" hidden="1" customHeight="1" outlineLevel="2" x14ac:dyDescent="0.25">
      <c r="A391" s="75">
        <v>8</v>
      </c>
      <c r="B391" s="75">
        <v>48</v>
      </c>
      <c r="C391" s="76" t="s">
        <v>108</v>
      </c>
      <c r="D391" s="76" t="s">
        <v>106</v>
      </c>
      <c r="E391" s="75">
        <v>4</v>
      </c>
    </row>
    <row r="392" spans="1:5" ht="15" hidden="1" customHeight="1" outlineLevel="2" collapsed="1" x14ac:dyDescent="0.25">
      <c r="A392" s="75">
        <v>10</v>
      </c>
      <c r="B392" s="75">
        <v>48</v>
      </c>
      <c r="C392" s="76" t="s">
        <v>108</v>
      </c>
      <c r="D392" s="76" t="s">
        <v>106</v>
      </c>
      <c r="E392" s="75">
        <v>1</v>
      </c>
    </row>
    <row r="393" spans="1:5" s="77" customFormat="1" ht="15" customHeight="1" outlineLevel="1" collapsed="1" x14ac:dyDescent="0.25">
      <c r="A393" s="80">
        <v>20</v>
      </c>
      <c r="B393" s="80">
        <v>48</v>
      </c>
      <c r="C393" s="77" t="s">
        <v>568</v>
      </c>
      <c r="D393" s="77" t="s">
        <v>106</v>
      </c>
      <c r="E393" s="80">
        <f>SUBTOTAL(9,E391:E392)</f>
        <v>5</v>
      </c>
    </row>
    <row r="394" spans="1:5" ht="15" hidden="1" customHeight="1" outlineLevel="2" x14ac:dyDescent="0.25">
      <c r="A394" s="75">
        <v>8</v>
      </c>
      <c r="B394" s="75">
        <v>218</v>
      </c>
      <c r="C394" s="76" t="s">
        <v>388</v>
      </c>
      <c r="D394" s="76" t="s">
        <v>106</v>
      </c>
      <c r="E394" s="75">
        <v>4</v>
      </c>
    </row>
    <row r="395" spans="1:5" s="77" customFormat="1" ht="15" customHeight="1" outlineLevel="1" collapsed="1" x14ac:dyDescent="0.25">
      <c r="A395" s="80">
        <v>21</v>
      </c>
      <c r="B395" s="80">
        <v>218</v>
      </c>
      <c r="C395" s="77" t="s">
        <v>569</v>
      </c>
      <c r="D395" s="77" t="s">
        <v>106</v>
      </c>
      <c r="E395" s="80">
        <f>SUBTOTAL(9,E394:E394)</f>
        <v>4</v>
      </c>
    </row>
    <row r="396" spans="1:5" ht="15" hidden="1" customHeight="1" outlineLevel="2" x14ac:dyDescent="0.25">
      <c r="A396" s="75">
        <v>8</v>
      </c>
      <c r="B396" s="75">
        <v>177</v>
      </c>
      <c r="C396" s="76" t="s">
        <v>312</v>
      </c>
      <c r="D396" s="76" t="s">
        <v>137</v>
      </c>
      <c r="E396" s="75">
        <v>4</v>
      </c>
    </row>
    <row r="397" spans="1:5" s="77" customFormat="1" ht="15" customHeight="1" outlineLevel="1" collapsed="1" x14ac:dyDescent="0.25">
      <c r="A397" s="80">
        <v>22</v>
      </c>
      <c r="B397" s="80">
        <v>177</v>
      </c>
      <c r="C397" s="77" t="s">
        <v>570</v>
      </c>
      <c r="D397" s="77" t="s">
        <v>137</v>
      </c>
      <c r="E397" s="80">
        <f>SUBTOTAL(9,E396:E396)</f>
        <v>4</v>
      </c>
    </row>
    <row r="398" spans="1:5" ht="15" hidden="1" customHeight="1" outlineLevel="2" x14ac:dyDescent="0.25">
      <c r="A398" s="75">
        <v>8</v>
      </c>
      <c r="B398" s="75">
        <v>189</v>
      </c>
      <c r="C398" s="76" t="s">
        <v>315</v>
      </c>
      <c r="D398" s="76" t="s">
        <v>279</v>
      </c>
      <c r="E398" s="75">
        <v>4</v>
      </c>
    </row>
    <row r="399" spans="1:5" s="77" customFormat="1" ht="15" customHeight="1" outlineLevel="1" collapsed="1" x14ac:dyDescent="0.25">
      <c r="A399" s="80">
        <v>23</v>
      </c>
      <c r="B399" s="80">
        <v>189</v>
      </c>
      <c r="C399" s="77" t="s">
        <v>571</v>
      </c>
      <c r="D399" s="77" t="s">
        <v>279</v>
      </c>
      <c r="E399" s="80">
        <f>SUBTOTAL(9,E398:E398)</f>
        <v>4</v>
      </c>
    </row>
    <row r="400" spans="1:5" ht="15" hidden="1" customHeight="1" outlineLevel="2" x14ac:dyDescent="0.25">
      <c r="A400" s="75">
        <v>9</v>
      </c>
      <c r="B400" s="75">
        <v>2</v>
      </c>
      <c r="C400" s="76" t="s">
        <v>109</v>
      </c>
      <c r="D400" s="76" t="s">
        <v>77</v>
      </c>
      <c r="E400" s="75">
        <v>2</v>
      </c>
    </row>
    <row r="401" spans="1:5" s="77" customFormat="1" ht="15" customHeight="1" outlineLevel="1" collapsed="1" x14ac:dyDescent="0.25">
      <c r="A401" s="80">
        <v>24</v>
      </c>
      <c r="B401" s="80">
        <v>2</v>
      </c>
      <c r="C401" s="77" t="s">
        <v>572</v>
      </c>
      <c r="D401" s="77" t="s">
        <v>77</v>
      </c>
      <c r="E401" s="80">
        <f>SUBTOTAL(9,E400:E400)</f>
        <v>2</v>
      </c>
    </row>
    <row r="402" spans="1:5" ht="15" hidden="1" customHeight="1" outlineLevel="2" collapsed="1" x14ac:dyDescent="0.25">
      <c r="A402" s="75">
        <v>9</v>
      </c>
      <c r="B402" s="75">
        <v>79</v>
      </c>
      <c r="C402" s="76" t="s">
        <v>112</v>
      </c>
      <c r="D402" s="76" t="s">
        <v>69</v>
      </c>
      <c r="E402" s="75">
        <v>2</v>
      </c>
    </row>
    <row r="403" spans="1:5" s="77" customFormat="1" ht="15" customHeight="1" outlineLevel="1" collapsed="1" x14ac:dyDescent="0.25">
      <c r="A403" s="80">
        <v>25</v>
      </c>
      <c r="B403" s="80">
        <v>79</v>
      </c>
      <c r="C403" s="77" t="s">
        <v>573</v>
      </c>
      <c r="D403" s="77" t="s">
        <v>69</v>
      </c>
      <c r="E403" s="80">
        <f>SUBTOTAL(9,E402:E402)</f>
        <v>2</v>
      </c>
    </row>
    <row r="404" spans="1:5" ht="15" hidden="1" customHeight="1" outlineLevel="2" x14ac:dyDescent="0.25">
      <c r="A404" s="75">
        <v>10</v>
      </c>
      <c r="B404" s="75">
        <v>40</v>
      </c>
      <c r="C404" s="76" t="s">
        <v>220</v>
      </c>
      <c r="D404" s="76" t="s">
        <v>106</v>
      </c>
      <c r="E404" s="75">
        <v>1</v>
      </c>
    </row>
    <row r="405" spans="1:5" s="77" customFormat="1" ht="15" customHeight="1" outlineLevel="1" collapsed="1" x14ac:dyDescent="0.25">
      <c r="A405" s="80">
        <v>26</v>
      </c>
      <c r="B405" s="80">
        <v>40</v>
      </c>
      <c r="C405" s="77" t="s">
        <v>574</v>
      </c>
      <c r="D405" s="77" t="s">
        <v>106</v>
      </c>
      <c r="E405" s="80">
        <f>SUBTOTAL(9,E404:E404)</f>
        <v>1</v>
      </c>
    </row>
    <row r="406" spans="1:5" ht="15" hidden="1" customHeight="1" outlineLevel="2" x14ac:dyDescent="0.25">
      <c r="A406" s="75">
        <v>10</v>
      </c>
      <c r="B406" s="75">
        <v>70</v>
      </c>
      <c r="C406" s="76" t="s">
        <v>110</v>
      </c>
      <c r="D406" s="76" t="s">
        <v>111</v>
      </c>
      <c r="E406" s="75">
        <v>1</v>
      </c>
    </row>
    <row r="407" spans="1:5" s="77" customFormat="1" ht="15" customHeight="1" outlineLevel="1" collapsed="1" x14ac:dyDescent="0.25">
      <c r="A407" s="80">
        <v>27</v>
      </c>
      <c r="B407" s="80">
        <v>70</v>
      </c>
      <c r="C407" s="77" t="s">
        <v>575</v>
      </c>
      <c r="D407" s="77" t="s">
        <v>111</v>
      </c>
      <c r="E407" s="80">
        <f>SUBTOTAL(9,E406:E406)</f>
        <v>1</v>
      </c>
    </row>
    <row r="408" spans="1:5" s="26" customFormat="1" ht="15" customHeight="1" x14ac:dyDescent="0.25">
      <c r="A408" s="84" t="s">
        <v>113</v>
      </c>
      <c r="B408" s="84"/>
      <c r="C408" s="84"/>
      <c r="D408" s="84"/>
      <c r="E408" s="84"/>
    </row>
    <row r="409" spans="1:5" s="26" customFormat="1" ht="15" customHeight="1" x14ac:dyDescent="0.25">
      <c r="A409" s="22" t="s">
        <v>1</v>
      </c>
      <c r="B409" s="22" t="s">
        <v>2</v>
      </c>
      <c r="C409" s="26" t="s">
        <v>3</v>
      </c>
      <c r="D409" s="26" t="s">
        <v>4</v>
      </c>
      <c r="E409" s="27" t="s">
        <v>161</v>
      </c>
    </row>
    <row r="410" spans="1:5" ht="15" hidden="1" customHeight="1" outlineLevel="2" x14ac:dyDescent="0.25">
      <c r="A410" s="75">
        <v>1</v>
      </c>
      <c r="B410" s="75">
        <v>99</v>
      </c>
      <c r="C410" s="76" t="s">
        <v>114</v>
      </c>
      <c r="D410" s="76" t="s">
        <v>115</v>
      </c>
      <c r="E410" s="75">
        <v>25</v>
      </c>
    </row>
    <row r="411" spans="1:5" ht="15" hidden="1" customHeight="1" outlineLevel="2" x14ac:dyDescent="0.25">
      <c r="A411" s="75">
        <v>1</v>
      </c>
      <c r="B411" s="75">
        <v>99</v>
      </c>
      <c r="C411" s="76" t="s">
        <v>114</v>
      </c>
      <c r="D411" s="76" t="s">
        <v>115</v>
      </c>
      <c r="E411" s="75">
        <v>25</v>
      </c>
    </row>
    <row r="412" spans="1:5" ht="15" hidden="1" customHeight="1" outlineLevel="2" collapsed="1" x14ac:dyDescent="0.25">
      <c r="A412" s="75">
        <v>1</v>
      </c>
      <c r="B412" s="75">
        <v>99</v>
      </c>
      <c r="C412" s="76" t="s">
        <v>114</v>
      </c>
      <c r="D412" s="76" t="s">
        <v>115</v>
      </c>
      <c r="E412" s="75">
        <v>25</v>
      </c>
    </row>
    <row r="413" spans="1:5" ht="15" hidden="1" customHeight="1" outlineLevel="2" x14ac:dyDescent="0.25">
      <c r="A413" s="75">
        <v>1</v>
      </c>
      <c r="B413" s="75">
        <v>99</v>
      </c>
      <c r="C413" s="76" t="s">
        <v>114</v>
      </c>
      <c r="D413" s="76" t="s">
        <v>115</v>
      </c>
      <c r="E413" s="75">
        <v>25</v>
      </c>
    </row>
    <row r="414" spans="1:5" ht="15" hidden="1" customHeight="1" outlineLevel="2" x14ac:dyDescent="0.25">
      <c r="A414" s="75">
        <v>1</v>
      </c>
      <c r="B414" s="75">
        <v>99</v>
      </c>
      <c r="C414" s="76" t="s">
        <v>114</v>
      </c>
      <c r="D414" s="76" t="s">
        <v>115</v>
      </c>
      <c r="E414" s="75">
        <v>25</v>
      </c>
    </row>
    <row r="415" spans="1:5" ht="15" hidden="1" customHeight="1" outlineLevel="2" collapsed="1" x14ac:dyDescent="0.25">
      <c r="A415" s="75">
        <v>2</v>
      </c>
      <c r="B415" s="75">
        <v>99</v>
      </c>
      <c r="C415" s="76" t="s">
        <v>114</v>
      </c>
      <c r="D415" s="76" t="s">
        <v>115</v>
      </c>
      <c r="E415" s="75">
        <v>18</v>
      </c>
    </row>
    <row r="416" spans="1:5" ht="15" hidden="1" customHeight="1" outlineLevel="2" x14ac:dyDescent="0.25">
      <c r="A416" s="75">
        <v>1</v>
      </c>
      <c r="B416" s="75">
        <v>99</v>
      </c>
      <c r="C416" s="76" t="s">
        <v>114</v>
      </c>
      <c r="D416" s="76" t="s">
        <v>115</v>
      </c>
      <c r="E416" s="75">
        <v>25</v>
      </c>
    </row>
    <row r="417" spans="1:5" s="77" customFormat="1" ht="15" customHeight="1" outlineLevel="1" collapsed="1" x14ac:dyDescent="0.25">
      <c r="A417" s="80">
        <v>1</v>
      </c>
      <c r="B417" s="80">
        <v>99</v>
      </c>
      <c r="C417" s="77" t="s">
        <v>484</v>
      </c>
      <c r="D417" s="77" t="s">
        <v>115</v>
      </c>
      <c r="E417" s="80">
        <f>SUBTOTAL(9,E410:E416)</f>
        <v>168</v>
      </c>
    </row>
    <row r="418" spans="1:5" ht="15" hidden="1" customHeight="1" outlineLevel="2" x14ac:dyDescent="0.25">
      <c r="A418" s="75">
        <v>3</v>
      </c>
      <c r="B418" s="75">
        <v>23</v>
      </c>
      <c r="C418" s="76" t="s">
        <v>117</v>
      </c>
      <c r="D418" s="76" t="s">
        <v>118</v>
      </c>
      <c r="E418" s="75">
        <v>15</v>
      </c>
    </row>
    <row r="419" spans="1:5" ht="15" hidden="1" customHeight="1" outlineLevel="2" collapsed="1" x14ac:dyDescent="0.25">
      <c r="A419" s="75">
        <v>2</v>
      </c>
      <c r="B419" s="75">
        <v>23</v>
      </c>
      <c r="C419" s="76" t="s">
        <v>117</v>
      </c>
      <c r="D419" s="76" t="s">
        <v>118</v>
      </c>
      <c r="E419" s="75">
        <v>18</v>
      </c>
    </row>
    <row r="420" spans="1:5" ht="15" hidden="1" customHeight="1" outlineLevel="2" x14ac:dyDescent="0.25">
      <c r="A420" s="75">
        <v>2</v>
      </c>
      <c r="B420" s="75">
        <v>23</v>
      </c>
      <c r="C420" s="76" t="s">
        <v>117</v>
      </c>
      <c r="D420" s="76" t="s">
        <v>118</v>
      </c>
      <c r="E420" s="75">
        <v>18</v>
      </c>
    </row>
    <row r="421" spans="1:5" ht="15" hidden="1" customHeight="1" outlineLevel="2" collapsed="1" x14ac:dyDescent="0.25">
      <c r="A421" s="75">
        <v>2</v>
      </c>
      <c r="B421" s="75">
        <v>23</v>
      </c>
      <c r="C421" s="76" t="s">
        <v>117</v>
      </c>
      <c r="D421" s="76" t="s">
        <v>118</v>
      </c>
      <c r="E421" s="75">
        <v>18</v>
      </c>
    </row>
    <row r="422" spans="1:5" ht="15" hidden="1" customHeight="1" outlineLevel="2" x14ac:dyDescent="0.25">
      <c r="A422" s="75">
        <v>4</v>
      </c>
      <c r="B422" s="75">
        <v>23</v>
      </c>
      <c r="C422" s="76" t="s">
        <v>117</v>
      </c>
      <c r="D422" s="76" t="s">
        <v>118</v>
      </c>
      <c r="E422" s="75">
        <v>12</v>
      </c>
    </row>
    <row r="423" spans="1:5" ht="15" hidden="1" customHeight="1" outlineLevel="2" collapsed="1" x14ac:dyDescent="0.25">
      <c r="A423" s="75">
        <v>1</v>
      </c>
      <c r="B423" s="75">
        <v>23</v>
      </c>
      <c r="C423" s="76" t="s">
        <v>117</v>
      </c>
      <c r="D423" s="76" t="s">
        <v>118</v>
      </c>
      <c r="E423" s="75">
        <v>25</v>
      </c>
    </row>
    <row r="424" spans="1:5" ht="15" hidden="1" customHeight="1" outlineLevel="2" x14ac:dyDescent="0.25">
      <c r="A424" s="75">
        <v>3</v>
      </c>
      <c r="B424" s="75">
        <v>23</v>
      </c>
      <c r="C424" s="76" t="s">
        <v>117</v>
      </c>
      <c r="D424" s="76" t="s">
        <v>118</v>
      </c>
      <c r="E424" s="75">
        <v>15</v>
      </c>
    </row>
    <row r="425" spans="1:5" s="77" customFormat="1" ht="15" customHeight="1" outlineLevel="1" collapsed="1" x14ac:dyDescent="0.25">
      <c r="A425" s="80">
        <v>2</v>
      </c>
      <c r="B425" s="80">
        <v>23</v>
      </c>
      <c r="C425" s="77" t="s">
        <v>486</v>
      </c>
      <c r="D425" s="77" t="s">
        <v>118</v>
      </c>
      <c r="E425" s="80">
        <f>SUBTOTAL(9,E418:E424)</f>
        <v>121</v>
      </c>
    </row>
    <row r="426" spans="1:5" ht="15" hidden="1" customHeight="1" outlineLevel="2" x14ac:dyDescent="0.25">
      <c r="A426" s="75">
        <v>2</v>
      </c>
      <c r="B426" s="75">
        <v>44</v>
      </c>
      <c r="C426" s="76" t="s">
        <v>116</v>
      </c>
      <c r="D426" s="76" t="s">
        <v>115</v>
      </c>
      <c r="E426" s="75">
        <v>18</v>
      </c>
    </row>
    <row r="427" spans="1:5" ht="15" hidden="1" customHeight="1" outlineLevel="2" x14ac:dyDescent="0.25">
      <c r="A427" s="75">
        <v>5</v>
      </c>
      <c r="B427" s="75">
        <v>44</v>
      </c>
      <c r="C427" s="76" t="s">
        <v>116</v>
      </c>
      <c r="D427" s="76" t="s">
        <v>115</v>
      </c>
      <c r="E427" s="75">
        <v>10</v>
      </c>
    </row>
    <row r="428" spans="1:5" ht="15" hidden="1" customHeight="1" outlineLevel="2" collapsed="1" x14ac:dyDescent="0.25">
      <c r="A428" s="75">
        <v>4</v>
      </c>
      <c r="B428" s="75">
        <v>44</v>
      </c>
      <c r="C428" s="76" t="s">
        <v>116</v>
      </c>
      <c r="D428" s="76" t="s">
        <v>115</v>
      </c>
      <c r="E428" s="75">
        <v>12</v>
      </c>
    </row>
    <row r="429" spans="1:5" ht="15" hidden="1" customHeight="1" outlineLevel="2" x14ac:dyDescent="0.25">
      <c r="A429" s="75">
        <v>3</v>
      </c>
      <c r="B429" s="75">
        <v>44</v>
      </c>
      <c r="C429" s="76" t="s">
        <v>116</v>
      </c>
      <c r="D429" s="76" t="s">
        <v>115</v>
      </c>
      <c r="E429" s="75">
        <v>15</v>
      </c>
    </row>
    <row r="430" spans="1:5" ht="15" hidden="1" customHeight="1" outlineLevel="2" x14ac:dyDescent="0.25">
      <c r="A430" s="75">
        <v>3</v>
      </c>
      <c r="B430" s="75">
        <v>44</v>
      </c>
      <c r="C430" s="76" t="s">
        <v>116</v>
      </c>
      <c r="D430" s="76" t="s">
        <v>115</v>
      </c>
      <c r="E430" s="75">
        <v>15</v>
      </c>
    </row>
    <row r="431" spans="1:5" ht="15" hidden="1" customHeight="1" outlineLevel="2" x14ac:dyDescent="0.25">
      <c r="A431" s="75">
        <v>2</v>
      </c>
      <c r="B431" s="75">
        <v>44</v>
      </c>
      <c r="C431" s="76" t="s">
        <v>116</v>
      </c>
      <c r="D431" s="76" t="s">
        <v>115</v>
      </c>
      <c r="E431" s="75">
        <v>18</v>
      </c>
    </row>
    <row r="432" spans="1:5" ht="15" hidden="1" customHeight="1" outlineLevel="2" x14ac:dyDescent="0.25">
      <c r="A432" s="75">
        <v>4</v>
      </c>
      <c r="B432" s="75">
        <v>44</v>
      </c>
      <c r="C432" s="76" t="s">
        <v>116</v>
      </c>
      <c r="D432" s="76" t="s">
        <v>115</v>
      </c>
      <c r="E432" s="75">
        <v>12</v>
      </c>
    </row>
    <row r="433" spans="1:5" ht="15" hidden="1" customHeight="1" outlineLevel="2" x14ac:dyDescent="0.25">
      <c r="A433" s="75">
        <v>2</v>
      </c>
      <c r="B433" s="75">
        <v>44</v>
      </c>
      <c r="C433" s="76" t="s">
        <v>116</v>
      </c>
      <c r="D433" s="76" t="s">
        <v>115</v>
      </c>
      <c r="E433" s="75">
        <v>18</v>
      </c>
    </row>
    <row r="434" spans="1:5" s="77" customFormat="1" ht="15" customHeight="1" outlineLevel="1" collapsed="1" x14ac:dyDescent="0.25">
      <c r="A434" s="80">
        <v>3</v>
      </c>
      <c r="B434" s="80">
        <v>44</v>
      </c>
      <c r="C434" s="77" t="s">
        <v>487</v>
      </c>
      <c r="D434" s="77" t="s">
        <v>115</v>
      </c>
      <c r="E434" s="80">
        <f>SUBTOTAL(9,E426:E433)</f>
        <v>118</v>
      </c>
    </row>
    <row r="435" spans="1:5" ht="15" hidden="1" customHeight="1" outlineLevel="2" x14ac:dyDescent="0.25">
      <c r="A435" s="75">
        <v>5</v>
      </c>
      <c r="B435" s="75">
        <v>87</v>
      </c>
      <c r="C435" s="76" t="s">
        <v>121</v>
      </c>
      <c r="D435" s="76" t="s">
        <v>122</v>
      </c>
      <c r="E435" s="75">
        <v>10</v>
      </c>
    </row>
    <row r="436" spans="1:5" ht="15" hidden="1" customHeight="1" outlineLevel="2" collapsed="1" x14ac:dyDescent="0.25">
      <c r="A436" s="75">
        <v>6</v>
      </c>
      <c r="B436" s="75">
        <v>87</v>
      </c>
      <c r="C436" s="76" t="s">
        <v>121</v>
      </c>
      <c r="D436" s="76" t="s">
        <v>122</v>
      </c>
      <c r="E436" s="75">
        <v>8</v>
      </c>
    </row>
    <row r="437" spans="1:5" ht="15" hidden="1" customHeight="1" outlineLevel="2" x14ac:dyDescent="0.25">
      <c r="A437" s="75">
        <v>6</v>
      </c>
      <c r="B437" s="75">
        <v>87</v>
      </c>
      <c r="C437" s="76" t="s">
        <v>121</v>
      </c>
      <c r="D437" s="76" t="s">
        <v>122</v>
      </c>
      <c r="E437" s="75">
        <v>8</v>
      </c>
    </row>
    <row r="438" spans="1:5" ht="15" hidden="1" customHeight="1" outlineLevel="2" x14ac:dyDescent="0.25">
      <c r="A438" s="75">
        <v>6</v>
      </c>
      <c r="B438" s="75">
        <v>87</v>
      </c>
      <c r="C438" s="76" t="s">
        <v>121</v>
      </c>
      <c r="D438" s="76" t="s">
        <v>122</v>
      </c>
      <c r="E438" s="75">
        <v>8</v>
      </c>
    </row>
    <row r="439" spans="1:5" ht="15" hidden="1" customHeight="1" outlineLevel="2" x14ac:dyDescent="0.25">
      <c r="A439" s="75">
        <v>5</v>
      </c>
      <c r="B439" s="75">
        <v>87</v>
      </c>
      <c r="C439" s="76" t="s">
        <v>121</v>
      </c>
      <c r="D439" s="76" t="s">
        <v>122</v>
      </c>
      <c r="E439" s="75">
        <v>10</v>
      </c>
    </row>
    <row r="440" spans="1:5" ht="15" hidden="1" customHeight="1" outlineLevel="2" x14ac:dyDescent="0.25">
      <c r="A440" s="75">
        <v>3</v>
      </c>
      <c r="B440" s="75">
        <v>87</v>
      </c>
      <c r="C440" s="76" t="s">
        <v>121</v>
      </c>
      <c r="D440" s="76" t="s">
        <v>122</v>
      </c>
      <c r="E440" s="75">
        <v>15</v>
      </c>
    </row>
    <row r="441" spans="1:5" ht="15" hidden="1" customHeight="1" outlineLevel="2" x14ac:dyDescent="0.25">
      <c r="A441" s="75">
        <v>5</v>
      </c>
      <c r="B441" s="75">
        <v>87</v>
      </c>
      <c r="C441" s="76" t="s">
        <v>121</v>
      </c>
      <c r="D441" s="76" t="s">
        <v>122</v>
      </c>
      <c r="E441" s="75">
        <v>10</v>
      </c>
    </row>
    <row r="442" spans="1:5" ht="15" hidden="1" customHeight="1" outlineLevel="2" x14ac:dyDescent="0.25">
      <c r="A442" s="75">
        <v>3</v>
      </c>
      <c r="B442" s="75">
        <v>87</v>
      </c>
      <c r="C442" s="76" t="s">
        <v>121</v>
      </c>
      <c r="D442" s="76" t="s">
        <v>122</v>
      </c>
      <c r="E442" s="75">
        <v>15</v>
      </c>
    </row>
    <row r="443" spans="1:5" s="77" customFormat="1" ht="15" customHeight="1" outlineLevel="1" collapsed="1" x14ac:dyDescent="0.25">
      <c r="A443" s="80">
        <v>4</v>
      </c>
      <c r="B443" s="80">
        <v>87</v>
      </c>
      <c r="C443" s="77" t="s">
        <v>576</v>
      </c>
      <c r="D443" s="77" t="s">
        <v>122</v>
      </c>
      <c r="E443" s="80">
        <f>SUBTOTAL(9,E435:E442)</f>
        <v>84</v>
      </c>
    </row>
    <row r="444" spans="1:5" ht="15" hidden="1" customHeight="1" outlineLevel="2" x14ac:dyDescent="0.25">
      <c r="A444" s="75">
        <v>3</v>
      </c>
      <c r="B444" s="75">
        <v>155</v>
      </c>
      <c r="C444" s="76" t="s">
        <v>281</v>
      </c>
      <c r="D444" s="76" t="s">
        <v>282</v>
      </c>
      <c r="E444" s="75">
        <v>15</v>
      </c>
    </row>
    <row r="445" spans="1:5" ht="15" hidden="1" customHeight="1" outlineLevel="2" collapsed="1" x14ac:dyDescent="0.25">
      <c r="A445" s="75">
        <v>7</v>
      </c>
      <c r="B445" s="75">
        <v>155</v>
      </c>
      <c r="C445" s="76" t="s">
        <v>281</v>
      </c>
      <c r="D445" s="76" t="s">
        <v>282</v>
      </c>
      <c r="E445" s="75">
        <v>6</v>
      </c>
    </row>
    <row r="446" spans="1:5" ht="15" hidden="1" customHeight="1" outlineLevel="2" x14ac:dyDescent="0.25">
      <c r="A446" s="75">
        <v>2</v>
      </c>
      <c r="B446" s="75">
        <v>155</v>
      </c>
      <c r="C446" s="76" t="s">
        <v>281</v>
      </c>
      <c r="D446" s="76" t="s">
        <v>282</v>
      </c>
      <c r="E446" s="75">
        <v>18</v>
      </c>
    </row>
    <row r="447" spans="1:5" ht="15" hidden="1" customHeight="1" outlineLevel="2" collapsed="1" x14ac:dyDescent="0.25">
      <c r="A447" s="75">
        <v>4</v>
      </c>
      <c r="B447" s="75">
        <v>155</v>
      </c>
      <c r="C447" s="76" t="s">
        <v>281</v>
      </c>
      <c r="D447" s="76" t="s">
        <v>282</v>
      </c>
      <c r="E447" s="75">
        <v>12</v>
      </c>
    </row>
    <row r="448" spans="1:5" ht="15" hidden="1" customHeight="1" outlineLevel="2" x14ac:dyDescent="0.25">
      <c r="A448" s="75">
        <v>1</v>
      </c>
      <c r="B448" s="75">
        <v>155</v>
      </c>
      <c r="C448" s="76" t="s">
        <v>281</v>
      </c>
      <c r="D448" s="76" t="s">
        <v>282</v>
      </c>
      <c r="E448" s="75">
        <v>25</v>
      </c>
    </row>
    <row r="449" spans="1:5" s="77" customFormat="1" ht="15" customHeight="1" outlineLevel="1" collapsed="1" x14ac:dyDescent="0.25">
      <c r="A449" s="80">
        <v>5</v>
      </c>
      <c r="B449" s="80">
        <v>155</v>
      </c>
      <c r="C449" s="77" t="s">
        <v>499</v>
      </c>
      <c r="D449" s="77" t="s">
        <v>282</v>
      </c>
      <c r="E449" s="80">
        <f>SUBTOTAL(9,E444:E448)</f>
        <v>76</v>
      </c>
    </row>
    <row r="450" spans="1:5" ht="15" hidden="1" customHeight="1" outlineLevel="2" x14ac:dyDescent="0.25">
      <c r="A450" s="75">
        <v>6</v>
      </c>
      <c r="B450" s="75">
        <v>80</v>
      </c>
      <c r="C450" s="76" t="s">
        <v>123</v>
      </c>
      <c r="D450" s="76" t="s">
        <v>124</v>
      </c>
      <c r="E450" s="75">
        <v>8</v>
      </c>
    </row>
    <row r="451" spans="1:5" ht="15" hidden="1" customHeight="1" outlineLevel="2" collapsed="1" x14ac:dyDescent="0.25">
      <c r="A451" s="75">
        <v>9</v>
      </c>
      <c r="B451" s="75">
        <v>80</v>
      </c>
      <c r="C451" s="76" t="s">
        <v>123</v>
      </c>
      <c r="D451" s="76" t="s">
        <v>124</v>
      </c>
      <c r="E451" s="75">
        <v>2</v>
      </c>
    </row>
    <row r="452" spans="1:5" ht="15" hidden="1" customHeight="1" outlineLevel="2" x14ac:dyDescent="0.25">
      <c r="A452" s="75">
        <v>8</v>
      </c>
      <c r="B452" s="75">
        <v>80</v>
      </c>
      <c r="C452" s="76" t="s">
        <v>123</v>
      </c>
      <c r="D452" s="76" t="s">
        <v>124</v>
      </c>
      <c r="E452" s="75">
        <v>4</v>
      </c>
    </row>
    <row r="453" spans="1:5" ht="15" hidden="1" customHeight="1" outlineLevel="2" collapsed="1" x14ac:dyDescent="0.25">
      <c r="A453" s="75">
        <v>8</v>
      </c>
      <c r="B453" s="75">
        <v>80</v>
      </c>
      <c r="C453" s="76" t="s">
        <v>123</v>
      </c>
      <c r="D453" s="76" t="s">
        <v>124</v>
      </c>
      <c r="E453" s="75">
        <v>4</v>
      </c>
    </row>
    <row r="454" spans="1:5" ht="15" hidden="1" customHeight="1" outlineLevel="2" x14ac:dyDescent="0.25">
      <c r="A454" s="75">
        <v>6</v>
      </c>
      <c r="B454" s="75">
        <v>80</v>
      </c>
      <c r="C454" s="76" t="s">
        <v>123</v>
      </c>
      <c r="D454" s="76" t="s">
        <v>122</v>
      </c>
      <c r="E454" s="75">
        <v>8</v>
      </c>
    </row>
    <row r="455" spans="1:5" ht="15" hidden="1" customHeight="1" outlineLevel="2" x14ac:dyDescent="0.25">
      <c r="A455" s="75">
        <v>5</v>
      </c>
      <c r="B455" s="75">
        <v>80</v>
      </c>
      <c r="C455" s="76" t="s">
        <v>123</v>
      </c>
      <c r="D455" s="76" t="s">
        <v>124</v>
      </c>
      <c r="E455" s="75">
        <v>10</v>
      </c>
    </row>
    <row r="456" spans="1:5" ht="15" hidden="1" customHeight="1" outlineLevel="2" collapsed="1" x14ac:dyDescent="0.25">
      <c r="A456" s="75">
        <v>6</v>
      </c>
      <c r="B456" s="75">
        <v>80</v>
      </c>
      <c r="C456" s="76" t="s">
        <v>123</v>
      </c>
      <c r="D456" s="76" t="s">
        <v>124</v>
      </c>
      <c r="E456" s="75">
        <v>8</v>
      </c>
    </row>
    <row r="457" spans="1:5" s="77" customFormat="1" ht="15" customHeight="1" outlineLevel="1" collapsed="1" x14ac:dyDescent="0.25">
      <c r="A457" s="80">
        <v>6</v>
      </c>
      <c r="B457" s="80">
        <v>80</v>
      </c>
      <c r="C457" s="77" t="s">
        <v>577</v>
      </c>
      <c r="D457" s="77" t="s">
        <v>124</v>
      </c>
      <c r="E457" s="80">
        <f>SUBTOTAL(9,E450:E456)</f>
        <v>44</v>
      </c>
    </row>
    <row r="458" spans="1:5" ht="15" hidden="1" customHeight="1" outlineLevel="2" x14ac:dyDescent="0.25">
      <c r="A458" s="75">
        <v>8</v>
      </c>
      <c r="B458" s="75">
        <v>56</v>
      </c>
      <c r="C458" s="76" t="s">
        <v>127</v>
      </c>
      <c r="D458" s="76" t="s">
        <v>128</v>
      </c>
      <c r="E458" s="75">
        <v>4</v>
      </c>
    </row>
    <row r="459" spans="1:5" ht="15" hidden="1" customHeight="1" outlineLevel="2" x14ac:dyDescent="0.25">
      <c r="A459" s="75">
        <v>4</v>
      </c>
      <c r="B459" s="75">
        <v>56</v>
      </c>
      <c r="C459" s="76" t="s">
        <v>127</v>
      </c>
      <c r="D459" s="76" t="s">
        <v>128</v>
      </c>
      <c r="E459" s="75">
        <v>12</v>
      </c>
    </row>
    <row r="460" spans="1:5" ht="15" hidden="1" customHeight="1" outlineLevel="2" x14ac:dyDescent="0.25">
      <c r="A460" s="75">
        <v>3</v>
      </c>
      <c r="B460" s="75">
        <v>56</v>
      </c>
      <c r="C460" s="76" t="s">
        <v>127</v>
      </c>
      <c r="D460" s="76" t="s">
        <v>128</v>
      </c>
      <c r="E460" s="75">
        <v>15</v>
      </c>
    </row>
    <row r="461" spans="1:5" ht="15" hidden="1" customHeight="1" outlineLevel="2" collapsed="1" x14ac:dyDescent="0.25">
      <c r="A461" s="75">
        <v>5</v>
      </c>
      <c r="B461" s="75">
        <v>56</v>
      </c>
      <c r="C461" s="76" t="s">
        <v>127</v>
      </c>
      <c r="D461" s="76" t="s">
        <v>128</v>
      </c>
      <c r="E461" s="75">
        <v>10</v>
      </c>
    </row>
    <row r="462" spans="1:5" s="77" customFormat="1" ht="15" customHeight="1" outlineLevel="1" collapsed="1" x14ac:dyDescent="0.25">
      <c r="A462" s="80">
        <v>7</v>
      </c>
      <c r="B462" s="80">
        <v>56</v>
      </c>
      <c r="C462" s="77" t="s">
        <v>578</v>
      </c>
      <c r="D462" s="77" t="s">
        <v>128</v>
      </c>
      <c r="E462" s="80">
        <f>SUBTOTAL(9,E458:E461)</f>
        <v>41</v>
      </c>
    </row>
    <row r="463" spans="1:5" ht="15" hidden="1" customHeight="1" outlineLevel="2" collapsed="1" x14ac:dyDescent="0.25">
      <c r="A463" s="75">
        <v>7</v>
      </c>
      <c r="B463" s="75">
        <v>96</v>
      </c>
      <c r="C463" s="76" t="s">
        <v>134</v>
      </c>
      <c r="D463" s="76" t="s">
        <v>118</v>
      </c>
      <c r="E463" s="75">
        <v>6</v>
      </c>
    </row>
    <row r="464" spans="1:5" ht="15" hidden="1" customHeight="1" outlineLevel="2" x14ac:dyDescent="0.25">
      <c r="A464" s="75">
        <v>7</v>
      </c>
      <c r="B464" s="75">
        <v>96</v>
      </c>
      <c r="C464" s="76" t="s">
        <v>134</v>
      </c>
      <c r="D464" s="76" t="s">
        <v>118</v>
      </c>
      <c r="E464" s="75">
        <v>6</v>
      </c>
    </row>
    <row r="465" spans="1:5" ht="15" hidden="1" customHeight="1" outlineLevel="2" x14ac:dyDescent="0.25">
      <c r="A465" s="75">
        <v>5</v>
      </c>
      <c r="B465" s="75">
        <v>96</v>
      </c>
      <c r="C465" s="76" t="s">
        <v>134</v>
      </c>
      <c r="D465" s="76" t="s">
        <v>118</v>
      </c>
      <c r="E465" s="75">
        <v>10</v>
      </c>
    </row>
    <row r="466" spans="1:5" ht="15" hidden="1" customHeight="1" outlineLevel="2" x14ac:dyDescent="0.25">
      <c r="A466" s="75">
        <v>9</v>
      </c>
      <c r="B466" s="75">
        <v>96</v>
      </c>
      <c r="C466" s="76" t="s">
        <v>134</v>
      </c>
      <c r="D466" s="76" t="s">
        <v>118</v>
      </c>
      <c r="E466" s="75">
        <v>2</v>
      </c>
    </row>
    <row r="467" spans="1:5" s="77" customFormat="1" ht="15" customHeight="1" outlineLevel="1" collapsed="1" x14ac:dyDescent="0.25">
      <c r="A467" s="80">
        <v>8</v>
      </c>
      <c r="B467" s="80">
        <v>96</v>
      </c>
      <c r="C467" s="77" t="s">
        <v>579</v>
      </c>
      <c r="D467" s="77" t="s">
        <v>118</v>
      </c>
      <c r="E467" s="80">
        <f>SUBTOTAL(9,E463:E466)</f>
        <v>24</v>
      </c>
    </row>
    <row r="468" spans="1:5" ht="15" hidden="1" customHeight="1" outlineLevel="2" x14ac:dyDescent="0.25">
      <c r="A468" s="75">
        <v>7</v>
      </c>
      <c r="B468" s="75">
        <v>37</v>
      </c>
      <c r="C468" s="76" t="s">
        <v>125</v>
      </c>
      <c r="D468" s="76" t="s">
        <v>126</v>
      </c>
      <c r="E468" s="75">
        <v>6</v>
      </c>
    </row>
    <row r="469" spans="1:5" ht="15" hidden="1" customHeight="1" outlineLevel="2" x14ac:dyDescent="0.25">
      <c r="A469" s="75">
        <v>7</v>
      </c>
      <c r="B469" s="75">
        <v>37</v>
      </c>
      <c r="C469" s="76" t="s">
        <v>125</v>
      </c>
      <c r="D469" s="76" t="s">
        <v>126</v>
      </c>
      <c r="E469" s="75">
        <v>6</v>
      </c>
    </row>
    <row r="470" spans="1:5" s="77" customFormat="1" ht="15" customHeight="1" outlineLevel="1" collapsed="1" x14ac:dyDescent="0.25">
      <c r="A470" s="80">
        <v>9</v>
      </c>
      <c r="B470" s="80">
        <v>37</v>
      </c>
      <c r="C470" s="77" t="s">
        <v>580</v>
      </c>
      <c r="D470" s="77" t="s">
        <v>126</v>
      </c>
      <c r="E470" s="80">
        <f>SUBTOTAL(9,E468:E469)</f>
        <v>12</v>
      </c>
    </row>
    <row r="471" spans="1:5" ht="15" hidden="1" customHeight="1" outlineLevel="2" x14ac:dyDescent="0.25">
      <c r="A471" s="75">
        <v>4</v>
      </c>
      <c r="B471" s="75">
        <v>201</v>
      </c>
      <c r="C471" s="76" t="s">
        <v>427</v>
      </c>
      <c r="D471" s="76" t="s">
        <v>428</v>
      </c>
      <c r="E471" s="75">
        <v>12</v>
      </c>
    </row>
    <row r="472" spans="1:5" s="77" customFormat="1" ht="15" customHeight="1" outlineLevel="1" collapsed="1" x14ac:dyDescent="0.25">
      <c r="A472" s="80">
        <v>10</v>
      </c>
      <c r="B472" s="80">
        <v>201</v>
      </c>
      <c r="C472" s="77" t="s">
        <v>581</v>
      </c>
      <c r="D472" s="77" t="s">
        <v>428</v>
      </c>
      <c r="E472" s="80">
        <f>SUBTOTAL(9,E471:E471)</f>
        <v>12</v>
      </c>
    </row>
    <row r="473" spans="1:5" ht="15" hidden="1" customHeight="1" outlineLevel="2" x14ac:dyDescent="0.25">
      <c r="A473" s="75">
        <v>4</v>
      </c>
      <c r="B473" s="75">
        <v>107</v>
      </c>
      <c r="C473" s="76" t="s">
        <v>221</v>
      </c>
      <c r="D473" s="76" t="s">
        <v>135</v>
      </c>
      <c r="E473" s="75">
        <v>12</v>
      </c>
    </row>
    <row r="474" spans="1:5" s="77" customFormat="1" ht="15" customHeight="1" outlineLevel="1" collapsed="1" x14ac:dyDescent="0.25">
      <c r="A474" s="80">
        <v>11</v>
      </c>
      <c r="B474" s="80">
        <v>107</v>
      </c>
      <c r="C474" s="77" t="s">
        <v>582</v>
      </c>
      <c r="D474" s="77" t="s">
        <v>135</v>
      </c>
      <c r="E474" s="80">
        <f>SUBTOTAL(9,E473:E473)</f>
        <v>12</v>
      </c>
    </row>
    <row r="475" spans="1:5" ht="15" hidden="1" customHeight="1" outlineLevel="2" x14ac:dyDescent="0.25">
      <c r="A475" s="75">
        <v>4</v>
      </c>
      <c r="B475" s="75">
        <v>35</v>
      </c>
      <c r="C475" s="76" t="s">
        <v>119</v>
      </c>
      <c r="D475" s="76" t="s">
        <v>120</v>
      </c>
      <c r="E475" s="75">
        <v>12</v>
      </c>
    </row>
    <row r="476" spans="1:5" s="77" customFormat="1" ht="15" customHeight="1" outlineLevel="1" collapsed="1" x14ac:dyDescent="0.25">
      <c r="A476" s="80">
        <v>12</v>
      </c>
      <c r="B476" s="80">
        <v>35</v>
      </c>
      <c r="C476" s="77" t="s">
        <v>583</v>
      </c>
      <c r="D476" s="77" t="s">
        <v>120</v>
      </c>
      <c r="E476" s="80">
        <f>SUBTOTAL(9,E475:E475)</f>
        <v>12</v>
      </c>
    </row>
    <row r="477" spans="1:5" ht="15" hidden="1" customHeight="1" outlineLevel="2" collapsed="1" x14ac:dyDescent="0.25">
      <c r="A477" s="75">
        <v>7</v>
      </c>
      <c r="B477" s="75">
        <v>180</v>
      </c>
      <c r="C477" s="76" t="s">
        <v>318</v>
      </c>
      <c r="D477" s="76" t="s">
        <v>148</v>
      </c>
      <c r="E477" s="75">
        <v>6</v>
      </c>
    </row>
    <row r="478" spans="1:5" ht="15" hidden="1" customHeight="1" outlineLevel="2" x14ac:dyDescent="0.25">
      <c r="A478" s="75">
        <v>7</v>
      </c>
      <c r="B478" s="75">
        <v>180</v>
      </c>
      <c r="C478" s="76" t="s">
        <v>318</v>
      </c>
      <c r="D478" s="76" t="s">
        <v>148</v>
      </c>
      <c r="E478" s="75">
        <v>6</v>
      </c>
    </row>
    <row r="479" spans="1:5" s="77" customFormat="1" ht="15" customHeight="1" outlineLevel="1" collapsed="1" x14ac:dyDescent="0.25">
      <c r="A479" s="80">
        <v>13</v>
      </c>
      <c r="B479" s="80">
        <v>180</v>
      </c>
      <c r="C479" s="77" t="s">
        <v>584</v>
      </c>
      <c r="D479" s="77" t="s">
        <v>148</v>
      </c>
      <c r="E479" s="80">
        <f>SUBTOTAL(9,E477:E478)</f>
        <v>12</v>
      </c>
    </row>
    <row r="480" spans="1:5" ht="15" hidden="1" customHeight="1" outlineLevel="2" x14ac:dyDescent="0.25">
      <c r="A480" s="75">
        <v>10</v>
      </c>
      <c r="B480" s="75">
        <v>128</v>
      </c>
      <c r="C480" s="76" t="s">
        <v>226</v>
      </c>
      <c r="D480" s="76" t="s">
        <v>227</v>
      </c>
      <c r="E480" s="75">
        <v>1</v>
      </c>
    </row>
    <row r="481" spans="1:5" ht="15" hidden="1" customHeight="1" outlineLevel="2" x14ac:dyDescent="0.25">
      <c r="A481" s="75">
        <v>6</v>
      </c>
      <c r="B481" s="75">
        <v>128</v>
      </c>
      <c r="C481" s="76" t="s">
        <v>226</v>
      </c>
      <c r="D481" s="76" t="s">
        <v>227</v>
      </c>
      <c r="E481" s="75">
        <v>8</v>
      </c>
    </row>
    <row r="482" spans="1:5" s="77" customFormat="1" ht="15" customHeight="1" outlineLevel="1" collapsed="1" x14ac:dyDescent="0.25">
      <c r="A482" s="80">
        <v>14</v>
      </c>
      <c r="B482" s="80">
        <v>128</v>
      </c>
      <c r="C482" s="77" t="s">
        <v>585</v>
      </c>
      <c r="D482" s="77" t="s">
        <v>227</v>
      </c>
      <c r="E482" s="80">
        <f>SUBTOTAL(9,E480:E481)</f>
        <v>9</v>
      </c>
    </row>
    <row r="483" spans="1:5" ht="15" hidden="1" customHeight="1" outlineLevel="2" x14ac:dyDescent="0.25">
      <c r="A483" s="75">
        <v>8</v>
      </c>
      <c r="B483" s="75">
        <v>134</v>
      </c>
      <c r="C483" s="76" t="s">
        <v>222</v>
      </c>
      <c r="D483" s="76" t="s">
        <v>223</v>
      </c>
      <c r="E483" s="75">
        <v>4</v>
      </c>
    </row>
    <row r="484" spans="1:5" s="77" customFormat="1" ht="15" customHeight="1" outlineLevel="1" collapsed="1" x14ac:dyDescent="0.25">
      <c r="A484" s="80">
        <v>15</v>
      </c>
      <c r="B484" s="80">
        <v>134</v>
      </c>
      <c r="C484" s="77" t="s">
        <v>586</v>
      </c>
      <c r="D484" s="77" t="s">
        <v>223</v>
      </c>
      <c r="E484" s="80">
        <f>SUBTOTAL(9,E483:E483)</f>
        <v>4</v>
      </c>
    </row>
    <row r="485" spans="1:5" ht="15" hidden="1" customHeight="1" outlineLevel="2" x14ac:dyDescent="0.25">
      <c r="A485" s="75">
        <v>8</v>
      </c>
      <c r="B485" s="75">
        <v>216</v>
      </c>
      <c r="C485" s="76" t="s">
        <v>389</v>
      </c>
      <c r="D485" s="76" t="s">
        <v>132</v>
      </c>
      <c r="E485" s="75">
        <v>4</v>
      </c>
    </row>
    <row r="486" spans="1:5" s="77" customFormat="1" ht="15" customHeight="1" outlineLevel="1" collapsed="1" x14ac:dyDescent="0.25">
      <c r="A486" s="80">
        <v>16</v>
      </c>
      <c r="B486" s="80">
        <v>216</v>
      </c>
      <c r="C486" s="77" t="s">
        <v>587</v>
      </c>
      <c r="D486" s="77" t="s">
        <v>132</v>
      </c>
      <c r="E486" s="80">
        <f>SUBTOTAL(9,E485:E485)</f>
        <v>4</v>
      </c>
    </row>
    <row r="487" spans="1:5" ht="15" hidden="1" customHeight="1" outlineLevel="2" collapsed="1" x14ac:dyDescent="0.25">
      <c r="A487" s="75">
        <v>8</v>
      </c>
      <c r="B487" s="75">
        <v>204</v>
      </c>
      <c r="C487" s="76" t="s">
        <v>351</v>
      </c>
      <c r="D487" s="76" t="s">
        <v>402</v>
      </c>
      <c r="E487" s="75">
        <v>4</v>
      </c>
    </row>
    <row r="488" spans="1:5" s="77" customFormat="1" ht="15" customHeight="1" outlineLevel="1" collapsed="1" x14ac:dyDescent="0.25">
      <c r="A488" s="80">
        <v>17</v>
      </c>
      <c r="B488" s="80">
        <v>204</v>
      </c>
      <c r="C488" s="77" t="s">
        <v>560</v>
      </c>
      <c r="D488" s="77" t="s">
        <v>402</v>
      </c>
      <c r="E488" s="80">
        <f>SUBTOTAL(9,E487:E487)</f>
        <v>4</v>
      </c>
    </row>
    <row r="489" spans="1:5" ht="15" hidden="1" customHeight="1" outlineLevel="2" collapsed="1" x14ac:dyDescent="0.25">
      <c r="A489" s="75">
        <v>8</v>
      </c>
      <c r="B489" s="75">
        <v>104</v>
      </c>
      <c r="C489" s="76" t="s">
        <v>287</v>
      </c>
      <c r="D489" s="76" t="s">
        <v>288</v>
      </c>
      <c r="E489" s="75">
        <v>4</v>
      </c>
    </row>
    <row r="490" spans="1:5" s="77" customFormat="1" ht="15" customHeight="1" outlineLevel="1" collapsed="1" x14ac:dyDescent="0.25">
      <c r="A490" s="80">
        <v>18</v>
      </c>
      <c r="B490" s="80">
        <v>104</v>
      </c>
      <c r="C490" s="77" t="s">
        <v>588</v>
      </c>
      <c r="D490" s="77" t="s">
        <v>288</v>
      </c>
      <c r="E490" s="80">
        <f>SUBTOTAL(9,E489:E489)</f>
        <v>4</v>
      </c>
    </row>
    <row r="491" spans="1:5" ht="15" hidden="1" customHeight="1" outlineLevel="2" x14ac:dyDescent="0.25">
      <c r="A491" s="75">
        <v>9</v>
      </c>
      <c r="B491" s="75">
        <v>86</v>
      </c>
      <c r="C491" s="76" t="s">
        <v>129</v>
      </c>
      <c r="D491" s="76" t="s">
        <v>130</v>
      </c>
      <c r="E491" s="75">
        <v>2</v>
      </c>
    </row>
    <row r="492" spans="1:5" ht="15" hidden="1" customHeight="1" outlineLevel="2" x14ac:dyDescent="0.25">
      <c r="A492" s="75">
        <v>10</v>
      </c>
      <c r="B492" s="75">
        <v>86</v>
      </c>
      <c r="C492" s="76" t="s">
        <v>129</v>
      </c>
      <c r="D492" s="76" t="s">
        <v>130</v>
      </c>
      <c r="E492" s="75">
        <v>1</v>
      </c>
    </row>
    <row r="493" spans="1:5" s="77" customFormat="1" ht="15" customHeight="1" outlineLevel="1" collapsed="1" x14ac:dyDescent="0.25">
      <c r="A493" s="80">
        <v>19</v>
      </c>
      <c r="B493" s="80">
        <v>86</v>
      </c>
      <c r="C493" s="77" t="s">
        <v>589</v>
      </c>
      <c r="D493" s="77" t="s">
        <v>130</v>
      </c>
      <c r="E493" s="80">
        <f>SUBTOTAL(9,E491:E492)</f>
        <v>3</v>
      </c>
    </row>
    <row r="494" spans="1:5" ht="15" hidden="1" customHeight="1" outlineLevel="2" x14ac:dyDescent="0.25">
      <c r="A494" s="75">
        <v>9</v>
      </c>
      <c r="B494" s="75">
        <v>200</v>
      </c>
      <c r="C494" s="76" t="s">
        <v>186</v>
      </c>
      <c r="D494" s="76" t="s">
        <v>120</v>
      </c>
      <c r="E494" s="75">
        <v>2</v>
      </c>
    </row>
    <row r="495" spans="1:5" s="77" customFormat="1" ht="15" customHeight="1" outlineLevel="1" collapsed="1" x14ac:dyDescent="0.25">
      <c r="A495" s="80">
        <v>20</v>
      </c>
      <c r="B495" s="80">
        <v>200</v>
      </c>
      <c r="C495" s="77" t="s">
        <v>527</v>
      </c>
      <c r="D495" s="77" t="s">
        <v>120</v>
      </c>
      <c r="E495" s="80">
        <f>SUBTOTAL(9,E494:E494)</f>
        <v>2</v>
      </c>
    </row>
    <row r="496" spans="1:5" ht="15" hidden="1" customHeight="1" outlineLevel="2" x14ac:dyDescent="0.25">
      <c r="A496" s="75">
        <v>9</v>
      </c>
      <c r="B496" s="75">
        <v>113</v>
      </c>
      <c r="C496" s="76" t="s">
        <v>283</v>
      </c>
      <c r="D496" s="76" t="s">
        <v>284</v>
      </c>
      <c r="E496" s="75">
        <v>2</v>
      </c>
    </row>
    <row r="497" spans="1:5" s="77" customFormat="1" ht="15" customHeight="1" outlineLevel="1" collapsed="1" x14ac:dyDescent="0.25">
      <c r="A497" s="80">
        <v>21</v>
      </c>
      <c r="B497" s="80">
        <v>113</v>
      </c>
      <c r="C497" s="77" t="s">
        <v>590</v>
      </c>
      <c r="D497" s="77" t="s">
        <v>284</v>
      </c>
      <c r="E497" s="80">
        <f>SUBTOTAL(9,E496:E496)</f>
        <v>2</v>
      </c>
    </row>
    <row r="498" spans="1:5" ht="15" hidden="1" customHeight="1" outlineLevel="2" x14ac:dyDescent="0.25">
      <c r="A498" s="75">
        <v>10</v>
      </c>
      <c r="B498" s="75">
        <v>84</v>
      </c>
      <c r="C498" s="76" t="s">
        <v>224</v>
      </c>
      <c r="D498" s="76" t="s">
        <v>225</v>
      </c>
      <c r="E498" s="75">
        <v>1</v>
      </c>
    </row>
    <row r="499" spans="1:5" s="77" customFormat="1" ht="15" customHeight="1" outlineLevel="1" collapsed="1" x14ac:dyDescent="0.25">
      <c r="A499" s="80">
        <v>22</v>
      </c>
      <c r="B499" s="80">
        <v>84</v>
      </c>
      <c r="C499" s="77" t="s">
        <v>591</v>
      </c>
      <c r="D499" s="77" t="s">
        <v>225</v>
      </c>
      <c r="E499" s="80">
        <f>SUBTOTAL(9,E498:E498)</f>
        <v>1</v>
      </c>
    </row>
    <row r="500" spans="1:5" ht="15" hidden="1" customHeight="1" outlineLevel="2" x14ac:dyDescent="0.25">
      <c r="A500" s="75">
        <v>10</v>
      </c>
      <c r="B500" s="75">
        <v>36</v>
      </c>
      <c r="C500" s="76" t="s">
        <v>131</v>
      </c>
      <c r="D500" s="76" t="s">
        <v>132</v>
      </c>
      <c r="E500" s="75">
        <v>1</v>
      </c>
    </row>
    <row r="501" spans="1:5" s="77" customFormat="1" ht="15" customHeight="1" outlineLevel="1" collapsed="1" x14ac:dyDescent="0.25">
      <c r="A501" s="80">
        <v>23</v>
      </c>
      <c r="B501" s="80">
        <v>36</v>
      </c>
      <c r="C501" s="77" t="s">
        <v>592</v>
      </c>
      <c r="D501" s="77" t="s">
        <v>132</v>
      </c>
      <c r="E501" s="80">
        <f>SUBTOTAL(9,E500:E500)</f>
        <v>1</v>
      </c>
    </row>
    <row r="502" spans="1:5" ht="15" hidden="1" customHeight="1" outlineLevel="2" x14ac:dyDescent="0.25">
      <c r="A502" s="75">
        <v>10</v>
      </c>
      <c r="B502" s="75">
        <v>178</v>
      </c>
      <c r="C502" s="76" t="s">
        <v>289</v>
      </c>
      <c r="D502" s="76" t="s">
        <v>288</v>
      </c>
      <c r="E502" s="75">
        <v>1</v>
      </c>
    </row>
    <row r="503" spans="1:5" s="77" customFormat="1" ht="15" customHeight="1" outlineLevel="1" collapsed="1" x14ac:dyDescent="0.25">
      <c r="A503" s="80">
        <v>24</v>
      </c>
      <c r="B503" s="80">
        <v>178</v>
      </c>
      <c r="C503" s="77" t="s">
        <v>593</v>
      </c>
      <c r="D503" s="77" t="s">
        <v>288</v>
      </c>
      <c r="E503" s="80">
        <f>SUBTOTAL(9,E502:E502)</f>
        <v>1</v>
      </c>
    </row>
    <row r="504" spans="1:5" ht="15" customHeight="1" x14ac:dyDescent="0.25">
      <c r="A504" s="84" t="s">
        <v>452</v>
      </c>
      <c r="B504" s="84"/>
      <c r="C504" s="84"/>
      <c r="D504" s="84"/>
      <c r="E504" s="84"/>
    </row>
    <row r="505" spans="1:5" s="26" customFormat="1" ht="15" customHeight="1" x14ac:dyDescent="0.25">
      <c r="A505" s="22" t="s">
        <v>1</v>
      </c>
      <c r="B505" s="22" t="s">
        <v>2</v>
      </c>
      <c r="C505" s="26" t="s">
        <v>3</v>
      </c>
      <c r="D505" s="26" t="s">
        <v>4</v>
      </c>
      <c r="E505" s="27" t="s">
        <v>161</v>
      </c>
    </row>
    <row r="506" spans="1:5" ht="15" hidden="1" customHeight="1" outlineLevel="2" x14ac:dyDescent="0.25">
      <c r="A506" s="75">
        <v>1</v>
      </c>
      <c r="B506" s="75">
        <v>10211</v>
      </c>
      <c r="C506" s="76" t="s">
        <v>103</v>
      </c>
      <c r="D506" s="76" t="s">
        <v>77</v>
      </c>
      <c r="E506" s="75">
        <v>25</v>
      </c>
    </row>
    <row r="507" spans="1:5" ht="15" hidden="1" customHeight="1" outlineLevel="2" x14ac:dyDescent="0.25">
      <c r="A507" s="75">
        <v>1</v>
      </c>
      <c r="B507" s="75">
        <v>10211</v>
      </c>
      <c r="C507" s="76" t="s">
        <v>103</v>
      </c>
      <c r="D507" s="76" t="s">
        <v>77</v>
      </c>
      <c r="E507" s="75">
        <v>25</v>
      </c>
    </row>
    <row r="508" spans="1:5" ht="15" hidden="1" customHeight="1" outlineLevel="2" x14ac:dyDescent="0.25">
      <c r="A508" s="75">
        <v>3</v>
      </c>
      <c r="B508" s="75">
        <v>171</v>
      </c>
      <c r="C508" s="76" t="s">
        <v>103</v>
      </c>
      <c r="D508" s="76" t="s">
        <v>83</v>
      </c>
      <c r="E508" s="75">
        <v>15</v>
      </c>
    </row>
    <row r="509" spans="1:5" ht="15" hidden="1" customHeight="1" outlineLevel="2" x14ac:dyDescent="0.25">
      <c r="A509" s="75">
        <v>1</v>
      </c>
      <c r="B509" s="75">
        <v>171</v>
      </c>
      <c r="C509" s="76" t="s">
        <v>103</v>
      </c>
      <c r="D509" s="76" t="s">
        <v>77</v>
      </c>
      <c r="E509" s="75">
        <v>25</v>
      </c>
    </row>
    <row r="510" spans="1:5" ht="15" hidden="1" customHeight="1" outlineLevel="2" collapsed="1" x14ac:dyDescent="0.25">
      <c r="A510" s="75">
        <v>1</v>
      </c>
      <c r="B510" s="75">
        <v>171</v>
      </c>
      <c r="C510" s="76" t="s">
        <v>103</v>
      </c>
      <c r="D510" s="76" t="s">
        <v>77</v>
      </c>
      <c r="E510" s="75">
        <v>25</v>
      </c>
    </row>
    <row r="511" spans="1:5" s="77" customFormat="1" ht="15" customHeight="1" outlineLevel="1" collapsed="1" x14ac:dyDescent="0.25">
      <c r="A511" s="80">
        <v>1</v>
      </c>
      <c r="B511" s="80">
        <v>171</v>
      </c>
      <c r="C511" s="77" t="s">
        <v>479</v>
      </c>
      <c r="D511" s="77" t="s">
        <v>77</v>
      </c>
      <c r="E511" s="80">
        <f>SUBTOTAL(9,E506:E510)</f>
        <v>115</v>
      </c>
    </row>
    <row r="512" spans="1:5" ht="15" hidden="1" customHeight="1" outlineLevel="2" x14ac:dyDescent="0.25">
      <c r="A512" s="75">
        <v>1</v>
      </c>
      <c r="B512" s="75">
        <v>61</v>
      </c>
      <c r="C512" s="76" t="s">
        <v>136</v>
      </c>
      <c r="D512" s="76" t="s">
        <v>137</v>
      </c>
      <c r="E512" s="75">
        <v>25</v>
      </c>
    </row>
    <row r="513" spans="1:5" ht="15" hidden="1" customHeight="1" outlineLevel="2" x14ac:dyDescent="0.25">
      <c r="A513" s="75">
        <v>2</v>
      </c>
      <c r="B513" s="75">
        <v>61</v>
      </c>
      <c r="C513" s="76" t="s">
        <v>136</v>
      </c>
      <c r="D513" s="76" t="s">
        <v>137</v>
      </c>
      <c r="E513" s="75">
        <v>18</v>
      </c>
    </row>
    <row r="514" spans="1:5" ht="15" hidden="1" customHeight="1" outlineLevel="2" x14ac:dyDescent="0.25">
      <c r="A514" s="75">
        <v>2</v>
      </c>
      <c r="B514" s="75">
        <v>61</v>
      </c>
      <c r="C514" s="76" t="s">
        <v>136</v>
      </c>
      <c r="D514" s="76" t="s">
        <v>137</v>
      </c>
      <c r="E514" s="75">
        <v>18</v>
      </c>
    </row>
    <row r="515" spans="1:5" ht="15" hidden="1" customHeight="1" outlineLevel="2" collapsed="1" x14ac:dyDescent="0.25">
      <c r="A515" s="75">
        <v>4</v>
      </c>
      <c r="B515" s="75">
        <v>61</v>
      </c>
      <c r="C515" s="76" t="s">
        <v>136</v>
      </c>
      <c r="D515" s="76" t="s">
        <v>137</v>
      </c>
      <c r="E515" s="75">
        <v>12</v>
      </c>
    </row>
    <row r="516" spans="1:5" ht="15" hidden="1" customHeight="1" outlineLevel="2" x14ac:dyDescent="0.25">
      <c r="A516" s="75">
        <v>3</v>
      </c>
      <c r="B516" s="75">
        <v>61</v>
      </c>
      <c r="C516" s="76" t="s">
        <v>136</v>
      </c>
      <c r="D516" s="76" t="s">
        <v>137</v>
      </c>
      <c r="E516" s="75">
        <v>15</v>
      </c>
    </row>
    <row r="517" spans="1:5" ht="15" hidden="1" customHeight="1" outlineLevel="2" collapsed="1" x14ac:dyDescent="0.25">
      <c r="A517" s="75">
        <v>2</v>
      </c>
      <c r="B517" s="75">
        <v>61</v>
      </c>
      <c r="C517" s="76" t="s">
        <v>136</v>
      </c>
      <c r="D517" s="76" t="s">
        <v>137</v>
      </c>
      <c r="E517" s="75">
        <v>18</v>
      </c>
    </row>
    <row r="518" spans="1:5" s="77" customFormat="1" ht="15" customHeight="1" outlineLevel="1" collapsed="1" x14ac:dyDescent="0.25">
      <c r="A518" s="80">
        <v>2</v>
      </c>
      <c r="B518" s="80">
        <v>61</v>
      </c>
      <c r="C518" s="77" t="s">
        <v>594</v>
      </c>
      <c r="D518" s="77" t="s">
        <v>137</v>
      </c>
      <c r="E518" s="80">
        <f>SUBTOTAL(9,E512:E517)</f>
        <v>106</v>
      </c>
    </row>
    <row r="519" spans="1:5" ht="15" hidden="1" customHeight="1" outlineLevel="2" collapsed="1" x14ac:dyDescent="0.25">
      <c r="A519" s="75">
        <v>1</v>
      </c>
      <c r="B519" s="75">
        <v>195</v>
      </c>
      <c r="C519" s="76" t="s">
        <v>322</v>
      </c>
      <c r="D519" s="76" t="s">
        <v>323</v>
      </c>
      <c r="E519" s="75">
        <v>25</v>
      </c>
    </row>
    <row r="520" spans="1:5" ht="15" hidden="1" customHeight="1" outlineLevel="2" x14ac:dyDescent="0.25">
      <c r="A520" s="75">
        <v>4</v>
      </c>
      <c r="B520" s="75">
        <v>195</v>
      </c>
      <c r="C520" s="76" t="s">
        <v>322</v>
      </c>
      <c r="D520" s="76" t="s">
        <v>323</v>
      </c>
      <c r="E520" s="75">
        <v>12</v>
      </c>
    </row>
    <row r="521" spans="1:5" ht="15" hidden="1" customHeight="1" outlineLevel="2" collapsed="1" x14ac:dyDescent="0.25">
      <c r="A521" s="75">
        <v>2</v>
      </c>
      <c r="B521" s="75">
        <v>195</v>
      </c>
      <c r="C521" s="76" t="s">
        <v>322</v>
      </c>
      <c r="D521" s="76" t="s">
        <v>323</v>
      </c>
      <c r="E521" s="75">
        <v>18</v>
      </c>
    </row>
    <row r="522" spans="1:5" ht="15" hidden="1" customHeight="1" outlineLevel="2" x14ac:dyDescent="0.25">
      <c r="A522" s="75">
        <v>1</v>
      </c>
      <c r="B522" s="75">
        <v>195</v>
      </c>
      <c r="C522" s="76" t="s">
        <v>322</v>
      </c>
      <c r="D522" s="76" t="s">
        <v>323</v>
      </c>
      <c r="E522" s="75">
        <v>25</v>
      </c>
    </row>
    <row r="523" spans="1:5" ht="15" hidden="1" customHeight="1" outlineLevel="2" collapsed="1" x14ac:dyDescent="0.25">
      <c r="A523" s="75">
        <v>2</v>
      </c>
      <c r="B523" s="75">
        <v>195</v>
      </c>
      <c r="C523" s="76" t="s">
        <v>322</v>
      </c>
      <c r="D523" s="76" t="s">
        <v>323</v>
      </c>
      <c r="E523" s="75">
        <v>18</v>
      </c>
    </row>
    <row r="524" spans="1:5" s="77" customFormat="1" ht="15" customHeight="1" outlineLevel="1" collapsed="1" x14ac:dyDescent="0.25">
      <c r="A524" s="80">
        <v>3</v>
      </c>
      <c r="B524" s="80">
        <v>195</v>
      </c>
      <c r="C524" s="77" t="s">
        <v>595</v>
      </c>
      <c r="D524" s="77" t="s">
        <v>323</v>
      </c>
      <c r="E524" s="80">
        <f>SUBTOTAL(9,E519:E523)</f>
        <v>98</v>
      </c>
    </row>
    <row r="525" spans="1:5" ht="15" hidden="1" customHeight="1" outlineLevel="2" x14ac:dyDescent="0.25">
      <c r="A525" s="75">
        <v>2</v>
      </c>
      <c r="B525" s="75">
        <v>97</v>
      </c>
      <c r="C525" s="76" t="s">
        <v>138</v>
      </c>
      <c r="D525" s="76" t="s">
        <v>69</v>
      </c>
      <c r="E525" s="75">
        <v>18</v>
      </c>
    </row>
    <row r="526" spans="1:5" ht="15" hidden="1" customHeight="1" outlineLevel="2" collapsed="1" x14ac:dyDescent="0.25">
      <c r="A526" s="75">
        <v>5</v>
      </c>
      <c r="B526" s="75">
        <v>97</v>
      </c>
      <c r="C526" s="76" t="s">
        <v>138</v>
      </c>
      <c r="D526" s="76" t="s">
        <v>69</v>
      </c>
      <c r="E526" s="75">
        <v>10</v>
      </c>
    </row>
    <row r="527" spans="1:5" ht="15" hidden="1" customHeight="1" outlineLevel="2" x14ac:dyDescent="0.25">
      <c r="A527" s="75">
        <v>4</v>
      </c>
      <c r="B527" s="75">
        <v>97</v>
      </c>
      <c r="C527" s="76" t="s">
        <v>138</v>
      </c>
      <c r="D527" s="76" t="s">
        <v>69</v>
      </c>
      <c r="E527" s="75">
        <v>12</v>
      </c>
    </row>
    <row r="528" spans="1:5" ht="15" hidden="1" customHeight="1" outlineLevel="2" x14ac:dyDescent="0.25">
      <c r="A528" s="75">
        <v>5</v>
      </c>
      <c r="B528" s="75">
        <v>97</v>
      </c>
      <c r="C528" s="76" t="s">
        <v>138</v>
      </c>
      <c r="D528" s="76" t="s">
        <v>69</v>
      </c>
      <c r="E528" s="75">
        <v>10</v>
      </c>
    </row>
    <row r="529" spans="1:5" ht="15" hidden="1" customHeight="1" outlineLevel="2" x14ac:dyDescent="0.25">
      <c r="A529" s="75">
        <v>3</v>
      </c>
      <c r="B529" s="75">
        <v>97</v>
      </c>
      <c r="C529" s="76" t="s">
        <v>138</v>
      </c>
      <c r="D529" s="76" t="s">
        <v>69</v>
      </c>
      <c r="E529" s="75">
        <v>15</v>
      </c>
    </row>
    <row r="530" spans="1:5" ht="15" hidden="1" customHeight="1" outlineLevel="2" x14ac:dyDescent="0.25">
      <c r="A530" s="75">
        <v>3</v>
      </c>
      <c r="B530" s="75">
        <v>97</v>
      </c>
      <c r="C530" s="76" t="s">
        <v>138</v>
      </c>
      <c r="D530" s="76" t="s">
        <v>69</v>
      </c>
      <c r="E530" s="75">
        <v>15</v>
      </c>
    </row>
    <row r="531" spans="1:5" s="77" customFormat="1" ht="15" customHeight="1" outlineLevel="1" collapsed="1" x14ac:dyDescent="0.25">
      <c r="A531" s="80">
        <v>4</v>
      </c>
      <c r="B531" s="80">
        <v>97</v>
      </c>
      <c r="C531" s="77" t="s">
        <v>596</v>
      </c>
      <c r="D531" s="77" t="s">
        <v>69</v>
      </c>
      <c r="E531" s="80">
        <f>SUBTOTAL(9,E525:E530)</f>
        <v>80</v>
      </c>
    </row>
    <row r="532" spans="1:5" ht="15" hidden="1" customHeight="1" outlineLevel="2" x14ac:dyDescent="0.25">
      <c r="A532" s="75">
        <v>3</v>
      </c>
      <c r="B532" s="75">
        <v>14</v>
      </c>
      <c r="C532" s="76" t="s">
        <v>159</v>
      </c>
      <c r="D532" s="76" t="s">
        <v>137</v>
      </c>
      <c r="E532" s="75">
        <v>15</v>
      </c>
    </row>
    <row r="533" spans="1:5" ht="15" hidden="1" customHeight="1" outlineLevel="2" collapsed="1" x14ac:dyDescent="0.25">
      <c r="A533" s="75">
        <v>3</v>
      </c>
      <c r="B533" s="75">
        <v>14</v>
      </c>
      <c r="C533" s="76" t="s">
        <v>159</v>
      </c>
      <c r="D533" s="76" t="s">
        <v>137</v>
      </c>
      <c r="E533" s="75">
        <v>15</v>
      </c>
    </row>
    <row r="534" spans="1:5" ht="15" hidden="1" customHeight="1" outlineLevel="2" x14ac:dyDescent="0.25">
      <c r="A534" s="75">
        <v>2</v>
      </c>
      <c r="B534" s="75">
        <v>14</v>
      </c>
      <c r="C534" s="76" t="s">
        <v>159</v>
      </c>
      <c r="D534" s="76" t="s">
        <v>137</v>
      </c>
      <c r="E534" s="75">
        <v>18</v>
      </c>
    </row>
    <row r="535" spans="1:5" ht="15" hidden="1" customHeight="1" outlineLevel="2" collapsed="1" x14ac:dyDescent="0.25">
      <c r="A535" s="75">
        <v>2</v>
      </c>
      <c r="B535" s="75">
        <v>14</v>
      </c>
      <c r="C535" s="76" t="s">
        <v>159</v>
      </c>
      <c r="D535" s="76" t="s">
        <v>137</v>
      </c>
      <c r="E535" s="75">
        <v>18</v>
      </c>
    </row>
    <row r="536" spans="1:5" s="77" customFormat="1" ht="15" customHeight="1" outlineLevel="1" collapsed="1" x14ac:dyDescent="0.25">
      <c r="A536" s="80">
        <v>5</v>
      </c>
      <c r="B536" s="80">
        <v>14</v>
      </c>
      <c r="C536" s="77" t="s">
        <v>561</v>
      </c>
      <c r="D536" s="77" t="s">
        <v>137</v>
      </c>
      <c r="E536" s="80">
        <f>SUBTOTAL(9,E532:E535)</f>
        <v>66</v>
      </c>
    </row>
    <row r="537" spans="1:5" ht="15" hidden="1" customHeight="1" outlineLevel="2" x14ac:dyDescent="0.25">
      <c r="A537" s="75">
        <v>9</v>
      </c>
      <c r="B537" s="75">
        <v>198</v>
      </c>
      <c r="C537" s="76" t="s">
        <v>324</v>
      </c>
      <c r="D537" s="76" t="s">
        <v>77</v>
      </c>
      <c r="E537" s="75">
        <v>2</v>
      </c>
    </row>
    <row r="538" spans="1:5" ht="15" hidden="1" customHeight="1" outlineLevel="2" x14ac:dyDescent="0.25">
      <c r="A538" s="75">
        <v>3</v>
      </c>
      <c r="B538" s="75">
        <v>198</v>
      </c>
      <c r="C538" s="76" t="s">
        <v>324</v>
      </c>
      <c r="D538" s="76" t="s">
        <v>77</v>
      </c>
      <c r="E538" s="75">
        <v>15</v>
      </c>
    </row>
    <row r="539" spans="1:5" ht="15" hidden="1" customHeight="1" outlineLevel="2" x14ac:dyDescent="0.25">
      <c r="A539" s="75">
        <v>1</v>
      </c>
      <c r="B539" s="75">
        <v>198</v>
      </c>
      <c r="C539" s="76" t="s">
        <v>324</v>
      </c>
      <c r="D539" s="76" t="s">
        <v>77</v>
      </c>
      <c r="E539" s="75">
        <v>25</v>
      </c>
    </row>
    <row r="540" spans="1:5" s="77" customFormat="1" ht="15" customHeight="1" outlineLevel="1" collapsed="1" x14ac:dyDescent="0.25">
      <c r="A540" s="80">
        <v>6</v>
      </c>
      <c r="B540" s="80">
        <v>198</v>
      </c>
      <c r="C540" s="77" t="s">
        <v>597</v>
      </c>
      <c r="D540" s="77" t="s">
        <v>77</v>
      </c>
      <c r="E540" s="80">
        <f>SUBTOTAL(9,E537:E539)</f>
        <v>42</v>
      </c>
    </row>
    <row r="541" spans="1:5" ht="15" hidden="1" customHeight="1" outlineLevel="2" x14ac:dyDescent="0.25">
      <c r="A541" s="75">
        <v>8</v>
      </c>
      <c r="B541" s="75">
        <v>177</v>
      </c>
      <c r="C541" s="76" t="s">
        <v>312</v>
      </c>
      <c r="D541" s="76" t="s">
        <v>137</v>
      </c>
      <c r="E541" s="75">
        <v>4</v>
      </c>
    </row>
    <row r="542" spans="1:5" ht="15" hidden="1" customHeight="1" outlineLevel="2" collapsed="1" x14ac:dyDescent="0.25">
      <c r="A542" s="75">
        <v>4</v>
      </c>
      <c r="B542" s="75">
        <v>177</v>
      </c>
      <c r="C542" s="76" t="s">
        <v>312</v>
      </c>
      <c r="D542" s="76" t="s">
        <v>137</v>
      </c>
      <c r="E542" s="75">
        <v>12</v>
      </c>
    </row>
    <row r="543" spans="1:5" ht="15" hidden="1" customHeight="1" outlineLevel="2" x14ac:dyDescent="0.25">
      <c r="A543" s="75">
        <v>4</v>
      </c>
      <c r="B543" s="75">
        <v>177</v>
      </c>
      <c r="C543" s="76" t="s">
        <v>312</v>
      </c>
      <c r="D543" s="76" t="s">
        <v>137</v>
      </c>
      <c r="E543" s="75">
        <v>12</v>
      </c>
    </row>
    <row r="544" spans="1:5" ht="15" hidden="1" customHeight="1" outlineLevel="2" x14ac:dyDescent="0.25">
      <c r="A544" s="75">
        <v>6</v>
      </c>
      <c r="B544" s="75">
        <v>177</v>
      </c>
      <c r="C544" s="76" t="s">
        <v>312</v>
      </c>
      <c r="D544" s="76" t="s">
        <v>137</v>
      </c>
      <c r="E544" s="75">
        <v>8</v>
      </c>
    </row>
    <row r="545" spans="1:5" s="77" customFormat="1" ht="15" customHeight="1" outlineLevel="1" collapsed="1" x14ac:dyDescent="0.25">
      <c r="A545" s="80">
        <v>7</v>
      </c>
      <c r="B545" s="80">
        <v>177</v>
      </c>
      <c r="C545" s="77" t="s">
        <v>570</v>
      </c>
      <c r="D545" s="77" t="s">
        <v>137</v>
      </c>
      <c r="E545" s="80">
        <f>SUBTOTAL(9,E541:E544)</f>
        <v>36</v>
      </c>
    </row>
    <row r="546" spans="1:5" ht="15" hidden="1" customHeight="1" outlineLevel="2" collapsed="1" x14ac:dyDescent="0.25">
      <c r="A546" s="75">
        <v>6</v>
      </c>
      <c r="B546" s="75">
        <v>15</v>
      </c>
      <c r="C546" s="76" t="s">
        <v>155</v>
      </c>
      <c r="D546" s="76" t="s">
        <v>137</v>
      </c>
      <c r="E546" s="75">
        <v>8</v>
      </c>
    </row>
    <row r="547" spans="1:5" ht="15" hidden="1" customHeight="1" outlineLevel="2" x14ac:dyDescent="0.25">
      <c r="A547" s="75">
        <v>6</v>
      </c>
      <c r="B547" s="75">
        <v>15</v>
      </c>
      <c r="C547" s="76" t="s">
        <v>155</v>
      </c>
      <c r="D547" s="76" t="s">
        <v>137</v>
      </c>
      <c r="E547" s="75">
        <v>8</v>
      </c>
    </row>
    <row r="548" spans="1:5" ht="15" hidden="1" customHeight="1" outlineLevel="2" collapsed="1" x14ac:dyDescent="0.25">
      <c r="A548" s="75">
        <v>6</v>
      </c>
      <c r="B548" s="75">
        <v>15</v>
      </c>
      <c r="C548" s="76" t="s">
        <v>155</v>
      </c>
      <c r="D548" s="76" t="s">
        <v>137</v>
      </c>
      <c r="E548" s="75">
        <v>8</v>
      </c>
    </row>
    <row r="549" spans="1:5" ht="15" hidden="1" customHeight="1" outlineLevel="2" x14ac:dyDescent="0.25">
      <c r="A549" s="75">
        <v>5</v>
      </c>
      <c r="B549" s="75">
        <v>15</v>
      </c>
      <c r="C549" s="76" t="s">
        <v>155</v>
      </c>
      <c r="D549" s="76" t="s">
        <v>137</v>
      </c>
      <c r="E549" s="75">
        <v>10</v>
      </c>
    </row>
    <row r="550" spans="1:5" s="77" customFormat="1" ht="15" customHeight="1" outlineLevel="1" collapsed="1" x14ac:dyDescent="0.25">
      <c r="A550" s="80">
        <v>8</v>
      </c>
      <c r="B550" s="80">
        <v>15</v>
      </c>
      <c r="C550" s="77" t="s">
        <v>598</v>
      </c>
      <c r="D550" s="77" t="s">
        <v>137</v>
      </c>
      <c r="E550" s="80">
        <f>SUBTOTAL(9,E546:E549)</f>
        <v>34</v>
      </c>
    </row>
    <row r="551" spans="1:5" ht="15" hidden="1" customHeight="1" outlineLevel="2" x14ac:dyDescent="0.25">
      <c r="A551" s="75">
        <v>8</v>
      </c>
      <c r="B551" s="75">
        <v>22</v>
      </c>
      <c r="C551" s="76" t="s">
        <v>235</v>
      </c>
      <c r="D551" s="76" t="s">
        <v>236</v>
      </c>
      <c r="E551" s="75">
        <v>4</v>
      </c>
    </row>
    <row r="552" spans="1:5" ht="15" hidden="1" customHeight="1" outlineLevel="2" x14ac:dyDescent="0.25">
      <c r="A552" s="75">
        <v>7</v>
      </c>
      <c r="B552" s="75">
        <v>22</v>
      </c>
      <c r="C552" s="76" t="s">
        <v>235</v>
      </c>
      <c r="D552" s="76" t="s">
        <v>236</v>
      </c>
      <c r="E552" s="75">
        <v>6</v>
      </c>
    </row>
    <row r="553" spans="1:5" ht="15" hidden="1" customHeight="1" outlineLevel="2" collapsed="1" x14ac:dyDescent="0.25">
      <c r="A553" s="75">
        <v>7</v>
      </c>
      <c r="B553" s="75">
        <v>22</v>
      </c>
      <c r="C553" s="76" t="s">
        <v>235</v>
      </c>
      <c r="D553" s="76" t="s">
        <v>236</v>
      </c>
      <c r="E553" s="75">
        <v>6</v>
      </c>
    </row>
    <row r="554" spans="1:5" ht="15" hidden="1" customHeight="1" outlineLevel="2" x14ac:dyDescent="0.25">
      <c r="A554" s="75">
        <v>7</v>
      </c>
      <c r="B554" s="75">
        <v>22</v>
      </c>
      <c r="C554" s="76" t="s">
        <v>235</v>
      </c>
      <c r="D554" s="76" t="s">
        <v>236</v>
      </c>
      <c r="E554" s="75">
        <v>6</v>
      </c>
    </row>
    <row r="555" spans="1:5" ht="15" hidden="1" customHeight="1" outlineLevel="2" x14ac:dyDescent="0.25">
      <c r="A555" s="75">
        <v>7</v>
      </c>
      <c r="B555" s="75">
        <v>22</v>
      </c>
      <c r="C555" s="76" t="s">
        <v>235</v>
      </c>
      <c r="D555" s="76" t="s">
        <v>236</v>
      </c>
      <c r="E555" s="75">
        <v>6</v>
      </c>
    </row>
    <row r="556" spans="1:5" ht="15" hidden="1" customHeight="1" outlineLevel="2" x14ac:dyDescent="0.25">
      <c r="A556" s="75">
        <v>8</v>
      </c>
      <c r="B556" s="75">
        <v>22</v>
      </c>
      <c r="C556" s="76" t="s">
        <v>235</v>
      </c>
      <c r="D556" s="76" t="s">
        <v>236</v>
      </c>
      <c r="E556" s="75">
        <v>4</v>
      </c>
    </row>
    <row r="557" spans="1:5" s="77" customFormat="1" ht="15" customHeight="1" outlineLevel="1" collapsed="1" x14ac:dyDescent="0.25">
      <c r="A557" s="80">
        <v>9</v>
      </c>
      <c r="B557" s="80">
        <v>22</v>
      </c>
      <c r="C557" s="77" t="s">
        <v>599</v>
      </c>
      <c r="D557" s="77" t="s">
        <v>236</v>
      </c>
      <c r="E557" s="80">
        <f>SUBTOTAL(9,E551:E556)</f>
        <v>32</v>
      </c>
    </row>
    <row r="558" spans="1:5" ht="15" hidden="1" customHeight="1" outlineLevel="2" x14ac:dyDescent="0.25">
      <c r="A558" s="75">
        <v>4</v>
      </c>
      <c r="B558" s="75">
        <v>133</v>
      </c>
      <c r="C558" s="76" t="s">
        <v>140</v>
      </c>
      <c r="D558" s="76" t="s">
        <v>12</v>
      </c>
      <c r="E558" s="75">
        <v>12</v>
      </c>
    </row>
    <row r="559" spans="1:5" ht="15" hidden="1" customHeight="1" outlineLevel="2" x14ac:dyDescent="0.25">
      <c r="A559" s="75">
        <v>9</v>
      </c>
      <c r="B559" s="75">
        <v>133</v>
      </c>
      <c r="C559" s="76" t="s">
        <v>140</v>
      </c>
      <c r="D559" s="76" t="s">
        <v>12</v>
      </c>
      <c r="E559" s="75">
        <v>2</v>
      </c>
    </row>
    <row r="560" spans="1:5" ht="15" hidden="1" customHeight="1" outlineLevel="2" collapsed="1" x14ac:dyDescent="0.25">
      <c r="A560" s="75">
        <v>5</v>
      </c>
      <c r="B560" s="75">
        <v>133</v>
      </c>
      <c r="C560" s="76" t="s">
        <v>140</v>
      </c>
      <c r="D560" s="76" t="s">
        <v>12</v>
      </c>
      <c r="E560" s="75">
        <v>10</v>
      </c>
    </row>
    <row r="561" spans="1:5" ht="15" hidden="1" customHeight="1" outlineLevel="2" x14ac:dyDescent="0.25">
      <c r="A561" s="75">
        <v>7</v>
      </c>
      <c r="B561" s="75">
        <v>133</v>
      </c>
      <c r="C561" s="76" t="s">
        <v>140</v>
      </c>
      <c r="D561" s="76" t="s">
        <v>12</v>
      </c>
      <c r="E561" s="75">
        <v>6</v>
      </c>
    </row>
    <row r="562" spans="1:5" s="77" customFormat="1" ht="15" customHeight="1" outlineLevel="1" collapsed="1" x14ac:dyDescent="0.25">
      <c r="A562" s="80">
        <v>10</v>
      </c>
      <c r="B562" s="80">
        <v>133</v>
      </c>
      <c r="C562" s="77" t="s">
        <v>600</v>
      </c>
      <c r="D562" s="77" t="s">
        <v>12</v>
      </c>
      <c r="E562" s="80">
        <f>SUBTOTAL(9,E558:E561)</f>
        <v>30</v>
      </c>
    </row>
    <row r="563" spans="1:5" ht="15" hidden="1" customHeight="1" outlineLevel="2" x14ac:dyDescent="0.25">
      <c r="A563" s="75">
        <v>10</v>
      </c>
      <c r="B563" s="75">
        <v>193</v>
      </c>
      <c r="C563" s="76" t="s">
        <v>353</v>
      </c>
      <c r="D563" s="76" t="s">
        <v>77</v>
      </c>
      <c r="E563" s="75">
        <v>1</v>
      </c>
    </row>
    <row r="564" spans="1:5" ht="15" hidden="1" customHeight="1" outlineLevel="2" x14ac:dyDescent="0.25">
      <c r="A564" s="75">
        <v>8</v>
      </c>
      <c r="B564" s="75">
        <v>193</v>
      </c>
      <c r="C564" s="76" t="s">
        <v>353</v>
      </c>
      <c r="D564" s="76" t="s">
        <v>77</v>
      </c>
      <c r="E564" s="75">
        <v>4</v>
      </c>
    </row>
    <row r="565" spans="1:5" ht="15" hidden="1" customHeight="1" outlineLevel="2" x14ac:dyDescent="0.25">
      <c r="A565" s="75">
        <v>5</v>
      </c>
      <c r="B565" s="75">
        <v>193</v>
      </c>
      <c r="C565" s="76" t="s">
        <v>353</v>
      </c>
      <c r="D565" s="76" t="s">
        <v>77</v>
      </c>
      <c r="E565" s="75">
        <v>10</v>
      </c>
    </row>
    <row r="566" spans="1:5" ht="15" hidden="1" customHeight="1" outlineLevel="2" collapsed="1" x14ac:dyDescent="0.25">
      <c r="A566" s="75">
        <v>4</v>
      </c>
      <c r="B566" s="75">
        <v>193</v>
      </c>
      <c r="C566" s="76" t="s">
        <v>353</v>
      </c>
      <c r="D566" s="76" t="s">
        <v>77</v>
      </c>
      <c r="E566" s="75">
        <v>12</v>
      </c>
    </row>
    <row r="567" spans="1:5" s="77" customFormat="1" ht="15" customHeight="1" outlineLevel="1" collapsed="1" x14ac:dyDescent="0.25">
      <c r="A567" s="80">
        <v>11</v>
      </c>
      <c r="B567" s="80">
        <v>193</v>
      </c>
      <c r="C567" s="77" t="s">
        <v>601</v>
      </c>
      <c r="D567" s="77" t="s">
        <v>77</v>
      </c>
      <c r="E567" s="80">
        <f>SUBTOTAL(9,E563:E566)</f>
        <v>27</v>
      </c>
    </row>
    <row r="568" spans="1:5" ht="15" hidden="1" customHeight="1" outlineLevel="2" collapsed="1" x14ac:dyDescent="0.25">
      <c r="A568" s="75">
        <v>7</v>
      </c>
      <c r="B568" s="75">
        <v>46</v>
      </c>
      <c r="C568" s="76" t="s">
        <v>47</v>
      </c>
      <c r="D568" s="76" t="s">
        <v>234</v>
      </c>
      <c r="E568" s="75">
        <v>6</v>
      </c>
    </row>
    <row r="569" spans="1:5" ht="15" hidden="1" customHeight="1" outlineLevel="2" x14ac:dyDescent="0.25">
      <c r="A569" s="75">
        <v>8</v>
      </c>
      <c r="B569" s="75">
        <v>46</v>
      </c>
      <c r="C569" s="76" t="s">
        <v>47</v>
      </c>
      <c r="D569" s="76" t="s">
        <v>234</v>
      </c>
      <c r="E569" s="75">
        <v>4</v>
      </c>
    </row>
    <row r="570" spans="1:5" ht="15" hidden="1" customHeight="1" outlineLevel="2" x14ac:dyDescent="0.25">
      <c r="A570" s="75">
        <v>9</v>
      </c>
      <c r="B570" s="75">
        <v>46</v>
      </c>
      <c r="C570" s="76" t="s">
        <v>47</v>
      </c>
      <c r="D570" s="76" t="s">
        <v>234</v>
      </c>
      <c r="E570" s="75">
        <v>2</v>
      </c>
    </row>
    <row r="571" spans="1:5" ht="15" hidden="1" customHeight="1" outlineLevel="2" collapsed="1" x14ac:dyDescent="0.25">
      <c r="A571" s="75">
        <v>10</v>
      </c>
      <c r="B571" s="75">
        <v>46</v>
      </c>
      <c r="C571" s="76" t="s">
        <v>47</v>
      </c>
      <c r="D571" s="76" t="s">
        <v>48</v>
      </c>
      <c r="E571" s="75">
        <v>1</v>
      </c>
    </row>
    <row r="572" spans="1:5" ht="15" hidden="1" customHeight="1" outlineLevel="2" x14ac:dyDescent="0.25">
      <c r="A572" s="75">
        <v>6</v>
      </c>
      <c r="B572" s="75">
        <v>46</v>
      </c>
      <c r="C572" s="76" t="s">
        <v>47</v>
      </c>
      <c r="D572" s="76" t="s">
        <v>403</v>
      </c>
      <c r="E572" s="75">
        <v>8</v>
      </c>
    </row>
    <row r="573" spans="1:5" ht="15" hidden="1" customHeight="1" outlineLevel="2" x14ac:dyDescent="0.25">
      <c r="A573" s="75">
        <v>7</v>
      </c>
      <c r="B573" s="75">
        <v>46</v>
      </c>
      <c r="C573" s="76" t="s">
        <v>47</v>
      </c>
      <c r="D573" s="76" t="s">
        <v>429</v>
      </c>
      <c r="E573" s="75">
        <v>6</v>
      </c>
    </row>
    <row r="574" spans="1:5" s="77" customFormat="1" ht="15" customHeight="1" outlineLevel="1" collapsed="1" x14ac:dyDescent="0.25">
      <c r="A574" s="80">
        <v>12</v>
      </c>
      <c r="B574" s="80">
        <v>46</v>
      </c>
      <c r="C574" s="77" t="s">
        <v>535</v>
      </c>
      <c r="D574" s="77" t="s">
        <v>429</v>
      </c>
      <c r="E574" s="80">
        <f>SUBTOTAL(9,E568:E573)</f>
        <v>27</v>
      </c>
    </row>
    <row r="575" spans="1:5" ht="15" hidden="1" customHeight="1" outlineLevel="2" collapsed="1" x14ac:dyDescent="0.25">
      <c r="A575" s="75">
        <v>3</v>
      </c>
      <c r="B575" s="75">
        <v>148</v>
      </c>
      <c r="C575" s="76" t="s">
        <v>139</v>
      </c>
      <c r="D575" s="76" t="s">
        <v>95</v>
      </c>
      <c r="E575" s="75">
        <v>15</v>
      </c>
    </row>
    <row r="576" spans="1:5" ht="15" hidden="1" customHeight="1" outlineLevel="2" x14ac:dyDescent="0.25">
      <c r="A576" s="75">
        <v>8</v>
      </c>
      <c r="B576" s="75">
        <v>138</v>
      </c>
      <c r="C576" s="76" t="s">
        <v>139</v>
      </c>
      <c r="D576" s="76" t="s">
        <v>95</v>
      </c>
      <c r="E576" s="75">
        <v>4</v>
      </c>
    </row>
    <row r="577" spans="1:5" s="77" customFormat="1" ht="15" customHeight="1" outlineLevel="1" collapsed="1" x14ac:dyDescent="0.25">
      <c r="A577" s="80">
        <v>13</v>
      </c>
      <c r="B577" s="80">
        <v>138</v>
      </c>
      <c r="C577" s="77" t="s">
        <v>602</v>
      </c>
      <c r="D577" s="77" t="s">
        <v>95</v>
      </c>
      <c r="E577" s="80">
        <f>SUBTOTAL(9,E575:E576)</f>
        <v>19</v>
      </c>
    </row>
    <row r="578" spans="1:5" ht="15" hidden="1" customHeight="1" outlineLevel="2" collapsed="1" x14ac:dyDescent="0.25">
      <c r="A578" s="75">
        <v>9</v>
      </c>
      <c r="B578" s="75">
        <v>211</v>
      </c>
      <c r="C578" s="76" t="s">
        <v>391</v>
      </c>
      <c r="D578" s="76" t="s">
        <v>77</v>
      </c>
      <c r="E578" s="75">
        <v>2</v>
      </c>
    </row>
    <row r="579" spans="1:5" ht="15" hidden="1" customHeight="1" outlineLevel="2" x14ac:dyDescent="0.25">
      <c r="A579" s="75">
        <v>5</v>
      </c>
      <c r="B579" s="75">
        <v>211</v>
      </c>
      <c r="C579" s="76" t="s">
        <v>391</v>
      </c>
      <c r="D579" s="76" t="s">
        <v>77</v>
      </c>
      <c r="E579" s="75">
        <v>10</v>
      </c>
    </row>
    <row r="580" spans="1:5" s="77" customFormat="1" ht="15" customHeight="1" outlineLevel="1" collapsed="1" x14ac:dyDescent="0.25">
      <c r="A580" s="80">
        <v>14</v>
      </c>
      <c r="B580" s="80">
        <v>211</v>
      </c>
      <c r="C580" s="77" t="s">
        <v>603</v>
      </c>
      <c r="D580" s="77" t="s">
        <v>77</v>
      </c>
      <c r="E580" s="80">
        <f>SUBTOTAL(9,E578:E579)</f>
        <v>12</v>
      </c>
    </row>
    <row r="581" spans="1:5" ht="15" hidden="1" customHeight="1" outlineLevel="2" x14ac:dyDescent="0.25">
      <c r="A581" s="75">
        <v>4</v>
      </c>
      <c r="B581" s="75">
        <v>119</v>
      </c>
      <c r="C581" s="76" t="s">
        <v>11</v>
      </c>
      <c r="D581" s="76" t="s">
        <v>12</v>
      </c>
      <c r="E581" s="75">
        <v>12</v>
      </c>
    </row>
    <row r="582" spans="1:5" s="77" customFormat="1" ht="15" customHeight="1" outlineLevel="1" collapsed="1" x14ac:dyDescent="0.25">
      <c r="A582" s="80">
        <v>15</v>
      </c>
      <c r="B582" s="80">
        <v>119</v>
      </c>
      <c r="C582" s="77" t="s">
        <v>482</v>
      </c>
      <c r="D582" s="77" t="s">
        <v>12</v>
      </c>
      <c r="E582" s="80">
        <f>SUBTOTAL(9,E581:E581)</f>
        <v>12</v>
      </c>
    </row>
    <row r="583" spans="1:5" ht="15" hidden="1" customHeight="1" outlineLevel="2" x14ac:dyDescent="0.25">
      <c r="A583" s="75">
        <v>10</v>
      </c>
      <c r="B583" s="75">
        <v>73</v>
      </c>
      <c r="C583" s="76" t="s">
        <v>157</v>
      </c>
      <c r="D583" s="76" t="s">
        <v>158</v>
      </c>
      <c r="E583" s="75">
        <v>1</v>
      </c>
    </row>
    <row r="584" spans="1:5" ht="15" hidden="1" customHeight="1" outlineLevel="2" x14ac:dyDescent="0.25">
      <c r="A584" s="75">
        <v>5</v>
      </c>
      <c r="B584" s="75">
        <v>73</v>
      </c>
      <c r="C584" s="76" t="s">
        <v>157</v>
      </c>
      <c r="D584" s="76" t="s">
        <v>158</v>
      </c>
      <c r="E584" s="75">
        <v>10</v>
      </c>
    </row>
    <row r="585" spans="1:5" s="77" customFormat="1" ht="15" customHeight="1" outlineLevel="1" collapsed="1" x14ac:dyDescent="0.25">
      <c r="A585" s="80">
        <v>16</v>
      </c>
      <c r="B585" s="80">
        <v>73</v>
      </c>
      <c r="C585" s="77" t="s">
        <v>604</v>
      </c>
      <c r="D585" s="77" t="s">
        <v>158</v>
      </c>
      <c r="E585" s="80">
        <f>SUBTOTAL(9,E583:E584)</f>
        <v>11</v>
      </c>
    </row>
    <row r="586" spans="1:5" ht="15" hidden="1" customHeight="1" outlineLevel="2" x14ac:dyDescent="0.25">
      <c r="A586" s="75">
        <v>5</v>
      </c>
      <c r="B586" s="75">
        <v>11</v>
      </c>
      <c r="C586" s="76" t="s">
        <v>141</v>
      </c>
      <c r="D586" s="76" t="s">
        <v>142</v>
      </c>
      <c r="E586" s="75">
        <v>10</v>
      </c>
    </row>
    <row r="587" spans="1:5" s="77" customFormat="1" ht="15" customHeight="1" outlineLevel="1" collapsed="1" x14ac:dyDescent="0.25">
      <c r="A587" s="80">
        <v>17</v>
      </c>
      <c r="B587" s="80">
        <v>11</v>
      </c>
      <c r="C587" s="77" t="s">
        <v>489</v>
      </c>
      <c r="D587" s="77" t="s">
        <v>142</v>
      </c>
      <c r="E587" s="80">
        <f>SUBTOTAL(9,E586:E586)</f>
        <v>10</v>
      </c>
    </row>
    <row r="588" spans="1:5" ht="15" hidden="1" customHeight="1" outlineLevel="2" x14ac:dyDescent="0.25">
      <c r="A588" s="75">
        <v>6</v>
      </c>
      <c r="B588" s="75">
        <v>191</v>
      </c>
      <c r="C588" s="76" t="s">
        <v>352</v>
      </c>
      <c r="D588" s="76" t="s">
        <v>12</v>
      </c>
      <c r="E588" s="75">
        <v>8</v>
      </c>
    </row>
    <row r="589" spans="1:5" s="77" customFormat="1" ht="15" customHeight="1" outlineLevel="1" collapsed="1" x14ac:dyDescent="0.25">
      <c r="A589" s="80">
        <v>18</v>
      </c>
      <c r="B589" s="80">
        <v>191</v>
      </c>
      <c r="C589" s="77" t="s">
        <v>605</v>
      </c>
      <c r="D589" s="77" t="s">
        <v>12</v>
      </c>
      <c r="E589" s="80">
        <f>SUBTOTAL(9,E588:E588)</f>
        <v>8</v>
      </c>
    </row>
    <row r="590" spans="1:5" ht="15" hidden="1" customHeight="1" outlineLevel="2" x14ac:dyDescent="0.25">
      <c r="A590" s="75">
        <v>6</v>
      </c>
      <c r="B590" s="75">
        <v>212</v>
      </c>
      <c r="C590" s="76" t="s">
        <v>390</v>
      </c>
      <c r="D590" s="76" t="s">
        <v>158</v>
      </c>
      <c r="E590" s="75">
        <v>8</v>
      </c>
    </row>
    <row r="591" spans="1:5" s="77" customFormat="1" ht="15" customHeight="1" outlineLevel="1" collapsed="1" x14ac:dyDescent="0.25">
      <c r="A591" s="80">
        <v>19</v>
      </c>
      <c r="B591" s="80">
        <v>212</v>
      </c>
      <c r="C591" s="77" t="s">
        <v>606</v>
      </c>
      <c r="D591" s="77" t="s">
        <v>158</v>
      </c>
      <c r="E591" s="80">
        <f>SUBTOTAL(9,E590:E590)</f>
        <v>8</v>
      </c>
    </row>
    <row r="592" spans="1:5" ht="15" hidden="1" customHeight="1" outlineLevel="2" x14ac:dyDescent="0.25">
      <c r="A592" s="75">
        <v>6</v>
      </c>
      <c r="B592" s="75">
        <v>66</v>
      </c>
      <c r="C592" s="76" t="s">
        <v>143</v>
      </c>
      <c r="D592" s="76" t="s">
        <v>144</v>
      </c>
      <c r="E592" s="75">
        <v>8</v>
      </c>
    </row>
    <row r="593" spans="1:5" s="77" customFormat="1" ht="15" customHeight="1" outlineLevel="1" collapsed="1" x14ac:dyDescent="0.25">
      <c r="A593" s="80">
        <v>20</v>
      </c>
      <c r="B593" s="80">
        <v>66</v>
      </c>
      <c r="C593" s="77" t="s">
        <v>607</v>
      </c>
      <c r="D593" s="77" t="s">
        <v>144</v>
      </c>
      <c r="E593" s="80">
        <f>SUBTOTAL(9,E592:E592)</f>
        <v>8</v>
      </c>
    </row>
    <row r="594" spans="1:5" ht="15" hidden="1" customHeight="1" outlineLevel="2" x14ac:dyDescent="0.25">
      <c r="A594" s="75">
        <v>9</v>
      </c>
      <c r="B594" s="75">
        <v>52</v>
      </c>
      <c r="C594" s="76" t="s">
        <v>20</v>
      </c>
      <c r="D594" s="76" t="s">
        <v>21</v>
      </c>
      <c r="E594" s="75">
        <v>2</v>
      </c>
    </row>
    <row r="595" spans="1:5" ht="15" hidden="1" customHeight="1" outlineLevel="2" collapsed="1" x14ac:dyDescent="0.25">
      <c r="A595" s="75">
        <v>9</v>
      </c>
      <c r="B595" s="75">
        <v>52</v>
      </c>
      <c r="C595" s="76" t="s">
        <v>20</v>
      </c>
      <c r="D595" s="76" t="s">
        <v>21</v>
      </c>
      <c r="E595" s="75">
        <v>2</v>
      </c>
    </row>
    <row r="596" spans="1:5" ht="15" hidden="1" customHeight="1" outlineLevel="2" x14ac:dyDescent="0.25">
      <c r="A596" s="75">
        <v>9</v>
      </c>
      <c r="B596" s="75">
        <v>52</v>
      </c>
      <c r="C596" s="76" t="s">
        <v>20</v>
      </c>
      <c r="D596" s="76" t="s">
        <v>21</v>
      </c>
      <c r="E596" s="75">
        <v>2</v>
      </c>
    </row>
    <row r="597" spans="1:5" s="77" customFormat="1" ht="15" customHeight="1" outlineLevel="1" collapsed="1" x14ac:dyDescent="0.25">
      <c r="A597" s="80">
        <v>21</v>
      </c>
      <c r="B597" s="80">
        <v>52</v>
      </c>
      <c r="C597" s="77" t="s">
        <v>509</v>
      </c>
      <c r="D597" s="77" t="s">
        <v>21</v>
      </c>
      <c r="E597" s="80">
        <f>SUBTOTAL(9,E594:E596)</f>
        <v>6</v>
      </c>
    </row>
    <row r="598" spans="1:5" ht="15" hidden="1" customHeight="1" outlineLevel="2" x14ac:dyDescent="0.25">
      <c r="A598" s="75">
        <v>7</v>
      </c>
      <c r="B598" s="75">
        <v>85</v>
      </c>
      <c r="C598" s="76" t="s">
        <v>145</v>
      </c>
      <c r="D598" s="76" t="s">
        <v>146</v>
      </c>
      <c r="E598" s="75">
        <v>6</v>
      </c>
    </row>
    <row r="599" spans="1:5" s="77" customFormat="1" ht="15" customHeight="1" outlineLevel="1" collapsed="1" x14ac:dyDescent="0.25">
      <c r="A599" s="80">
        <v>22</v>
      </c>
      <c r="B599" s="80">
        <v>85</v>
      </c>
      <c r="C599" s="77" t="s">
        <v>608</v>
      </c>
      <c r="D599" s="77" t="s">
        <v>146</v>
      </c>
      <c r="E599" s="80">
        <f>SUBTOTAL(9,E598:E598)</f>
        <v>6</v>
      </c>
    </row>
    <row r="600" spans="1:5" ht="15" hidden="1" customHeight="1" outlineLevel="2" x14ac:dyDescent="0.25">
      <c r="A600" s="75">
        <v>8</v>
      </c>
      <c r="B600" s="75">
        <v>55</v>
      </c>
      <c r="C600" s="76" t="s">
        <v>127</v>
      </c>
      <c r="D600" s="76" t="s">
        <v>148</v>
      </c>
      <c r="E600" s="75">
        <v>4</v>
      </c>
    </row>
    <row r="601" spans="1:5" s="77" customFormat="1" ht="15" customHeight="1" outlineLevel="1" collapsed="1" x14ac:dyDescent="0.25">
      <c r="A601" s="80">
        <v>23</v>
      </c>
      <c r="B601" s="80">
        <v>55</v>
      </c>
      <c r="C601" s="77" t="s">
        <v>578</v>
      </c>
      <c r="D601" s="77" t="s">
        <v>148</v>
      </c>
      <c r="E601" s="80">
        <f>SUBTOTAL(9,E600:E600)</f>
        <v>4</v>
      </c>
    </row>
    <row r="602" spans="1:5" ht="15" hidden="1" customHeight="1" outlineLevel="2" x14ac:dyDescent="0.25">
      <c r="A602" s="75">
        <v>8</v>
      </c>
      <c r="B602" s="75">
        <v>209</v>
      </c>
      <c r="C602" s="76" t="s">
        <v>404</v>
      </c>
      <c r="D602" s="76" t="s">
        <v>25</v>
      </c>
      <c r="E602" s="75">
        <v>4</v>
      </c>
    </row>
    <row r="603" spans="1:5" s="77" customFormat="1" ht="15" customHeight="1" outlineLevel="1" collapsed="1" x14ac:dyDescent="0.25">
      <c r="A603" s="80">
        <v>24</v>
      </c>
      <c r="B603" s="80">
        <v>209</v>
      </c>
      <c r="C603" s="77" t="s">
        <v>609</v>
      </c>
      <c r="D603" s="77" t="s">
        <v>25</v>
      </c>
      <c r="E603" s="80">
        <f>SUBTOTAL(9,E602:E602)</f>
        <v>4</v>
      </c>
    </row>
    <row r="604" spans="1:5" ht="15" hidden="1" customHeight="1" outlineLevel="2" collapsed="1" x14ac:dyDescent="0.25">
      <c r="A604" s="75">
        <v>9</v>
      </c>
      <c r="B604" s="75">
        <v>95</v>
      </c>
      <c r="C604" s="76" t="s">
        <v>149</v>
      </c>
      <c r="D604" s="76" t="s">
        <v>150</v>
      </c>
      <c r="E604" s="75">
        <v>2</v>
      </c>
    </row>
    <row r="605" spans="1:5" s="77" customFormat="1" ht="15" customHeight="1" outlineLevel="1" collapsed="1" x14ac:dyDescent="0.25">
      <c r="A605" s="80">
        <v>25</v>
      </c>
      <c r="B605" s="80">
        <v>95</v>
      </c>
      <c r="C605" s="77" t="s">
        <v>610</v>
      </c>
      <c r="D605" s="77" t="s">
        <v>150</v>
      </c>
      <c r="E605" s="80">
        <f>SUBTOTAL(9,E604:E604)</f>
        <v>2</v>
      </c>
    </row>
    <row r="606" spans="1:5" ht="15" hidden="1" customHeight="1" outlineLevel="2" x14ac:dyDescent="0.25">
      <c r="A606" s="75">
        <v>10</v>
      </c>
      <c r="B606" s="75">
        <v>142</v>
      </c>
      <c r="C606" s="76" t="s">
        <v>237</v>
      </c>
      <c r="D606" s="76" t="s">
        <v>135</v>
      </c>
      <c r="E606" s="75">
        <v>1</v>
      </c>
    </row>
    <row r="607" spans="1:5" s="77" customFormat="1" ht="15" customHeight="1" outlineLevel="1" collapsed="1" x14ac:dyDescent="0.25">
      <c r="A607" s="80">
        <v>26</v>
      </c>
      <c r="B607" s="80">
        <v>142</v>
      </c>
      <c r="C607" s="77" t="s">
        <v>611</v>
      </c>
      <c r="D607" s="77" t="s">
        <v>135</v>
      </c>
      <c r="E607" s="80">
        <f>SUBTOTAL(9,E606:E606)</f>
        <v>1</v>
      </c>
    </row>
    <row r="608" spans="1:5" ht="15" hidden="1" customHeight="1" outlineLevel="2" x14ac:dyDescent="0.25">
      <c r="A608" s="75">
        <v>10</v>
      </c>
      <c r="B608" s="75">
        <v>42</v>
      </c>
      <c r="C608" s="76" t="s">
        <v>151</v>
      </c>
      <c r="D608" s="76" t="s">
        <v>100</v>
      </c>
      <c r="E608" s="75">
        <v>1</v>
      </c>
    </row>
    <row r="609" spans="1:5" s="77" customFormat="1" ht="15" customHeight="1" outlineLevel="1" collapsed="1" x14ac:dyDescent="0.25">
      <c r="A609" s="80">
        <v>27</v>
      </c>
      <c r="B609" s="80">
        <v>42</v>
      </c>
      <c r="C609" s="77" t="s">
        <v>612</v>
      </c>
      <c r="D609" s="77" t="s">
        <v>100</v>
      </c>
      <c r="E609" s="80">
        <f>SUBTOTAL(9,E608:E608)</f>
        <v>1</v>
      </c>
    </row>
    <row r="610" spans="1:5" ht="15" hidden="1" customHeight="1" outlineLevel="2" x14ac:dyDescent="0.25">
      <c r="A610" s="75">
        <v>10</v>
      </c>
      <c r="B610" s="75">
        <v>190</v>
      </c>
      <c r="C610" s="76" t="s">
        <v>76</v>
      </c>
      <c r="D610" s="76" t="s">
        <v>21</v>
      </c>
      <c r="E610" s="75">
        <v>1</v>
      </c>
    </row>
    <row r="611" spans="1:5" s="77" customFormat="1" ht="15" customHeight="1" outlineLevel="1" collapsed="1" x14ac:dyDescent="0.25">
      <c r="A611" s="80">
        <v>28</v>
      </c>
      <c r="B611" s="80">
        <v>190</v>
      </c>
      <c r="C611" s="77" t="s">
        <v>545</v>
      </c>
      <c r="D611" s="77" t="s">
        <v>21</v>
      </c>
      <c r="E611" s="80">
        <f>SUBTOTAL(9,E610:E610)</f>
        <v>1</v>
      </c>
    </row>
    <row r="612" spans="1:5" ht="15" hidden="1" customHeight="1" outlineLevel="2" x14ac:dyDescent="0.25">
      <c r="A612" s="75">
        <v>10</v>
      </c>
      <c r="B612" s="75">
        <v>174</v>
      </c>
      <c r="C612" s="76" t="s">
        <v>325</v>
      </c>
      <c r="D612" s="76" t="s">
        <v>326</v>
      </c>
      <c r="E612" s="75">
        <v>1</v>
      </c>
    </row>
    <row r="613" spans="1:5" s="77" customFormat="1" ht="15" customHeight="1" outlineLevel="1" collapsed="1" x14ac:dyDescent="0.25">
      <c r="A613" s="80">
        <v>29</v>
      </c>
      <c r="B613" s="80">
        <v>174</v>
      </c>
      <c r="C613" s="77" t="s">
        <v>613</v>
      </c>
      <c r="D613" s="77" t="s">
        <v>326</v>
      </c>
      <c r="E613" s="80">
        <f>SUBTOTAL(9,E612:E612)</f>
        <v>1</v>
      </c>
    </row>
    <row r="614" spans="1:5" ht="15" hidden="1" customHeight="1" outlineLevel="2" x14ac:dyDescent="0.25">
      <c r="A614" s="75">
        <v>10</v>
      </c>
      <c r="B614" s="75">
        <v>206</v>
      </c>
      <c r="C614" s="76" t="s">
        <v>405</v>
      </c>
      <c r="D614" s="76" t="s">
        <v>21</v>
      </c>
      <c r="E614" s="75">
        <v>1</v>
      </c>
    </row>
    <row r="615" spans="1:5" s="77" customFormat="1" ht="15" customHeight="1" outlineLevel="1" collapsed="1" x14ac:dyDescent="0.25">
      <c r="A615" s="80">
        <v>30</v>
      </c>
      <c r="B615" s="80">
        <v>206</v>
      </c>
      <c r="C615" s="77" t="s">
        <v>614</v>
      </c>
      <c r="D615" s="77" t="s">
        <v>21</v>
      </c>
      <c r="E615" s="80">
        <f>SUBTOTAL(9,E614:E614)</f>
        <v>1</v>
      </c>
    </row>
  </sheetData>
  <mergeCells count="7">
    <mergeCell ref="A504:E504"/>
    <mergeCell ref="A1:E1"/>
    <mergeCell ref="A2:E2"/>
    <mergeCell ref="A94:E94"/>
    <mergeCell ref="A202:E202"/>
    <mergeCell ref="A310:E310"/>
    <mergeCell ref="A408:E408"/>
  </mergeCells>
  <pageMargins left="0.70866141732283472" right="0.70866141732283472" top="0.35433070866141736" bottom="0.35433070866141736" header="0.31496062992125984" footer="0.31496062992125984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"/>
    </sheetView>
  </sheetViews>
  <sheetFormatPr defaultRowHeight="15" x14ac:dyDescent="0.25"/>
  <cols>
    <col min="1" max="2" width="8.5703125" style="19" customWidth="1"/>
    <col min="3" max="3" width="25.7109375" customWidth="1"/>
    <col min="4" max="4" width="10" style="19" customWidth="1"/>
    <col min="5" max="5" width="8.5703125" style="57" customWidth="1"/>
    <col min="6" max="6" width="10" style="19" customWidth="1"/>
    <col min="7" max="7" width="8.5703125" style="57" customWidth="1"/>
    <col min="8" max="8" width="10" style="56" customWidth="1"/>
  </cols>
  <sheetData>
    <row r="1" spans="1:8" ht="15.75" x14ac:dyDescent="0.25">
      <c r="A1" s="89" t="s">
        <v>465</v>
      </c>
      <c r="B1" s="89"/>
      <c r="C1" s="89"/>
      <c r="D1" s="89"/>
      <c r="E1" s="89"/>
      <c r="F1" s="89"/>
      <c r="G1" s="89"/>
      <c r="H1" s="89"/>
    </row>
    <row r="2" spans="1:8" x14ac:dyDescent="0.25">
      <c r="A2" s="64" t="s">
        <v>1</v>
      </c>
      <c r="B2" s="64" t="s">
        <v>2</v>
      </c>
      <c r="C2" s="11" t="s">
        <v>3</v>
      </c>
      <c r="D2" s="53" t="s">
        <v>5</v>
      </c>
      <c r="E2" s="53" t="s">
        <v>440</v>
      </c>
      <c r="F2" s="53" t="s">
        <v>6</v>
      </c>
      <c r="G2" s="53" t="s">
        <v>439</v>
      </c>
      <c r="H2" s="53" t="s">
        <v>438</v>
      </c>
    </row>
    <row r="3" spans="1:8" x14ac:dyDescent="0.25">
      <c r="A3" s="65">
        <v>1</v>
      </c>
      <c r="B3" s="65">
        <v>14</v>
      </c>
      <c r="C3" s="9" t="s">
        <v>138</v>
      </c>
      <c r="D3" s="66">
        <v>1.5370138888888888E-3</v>
      </c>
      <c r="E3" s="67"/>
      <c r="F3" s="66">
        <v>1.5427199074074074E-3</v>
      </c>
      <c r="G3" s="63">
        <v>1.0416666666666666E-2</v>
      </c>
      <c r="H3" s="60">
        <v>1.5370138888888888E-3</v>
      </c>
    </row>
    <row r="4" spans="1:8" x14ac:dyDescent="0.25">
      <c r="A4" s="65">
        <v>2</v>
      </c>
      <c r="B4" s="65">
        <v>2</v>
      </c>
      <c r="C4" s="9" t="s">
        <v>159</v>
      </c>
      <c r="D4" s="66">
        <v>1.54375E-3</v>
      </c>
      <c r="E4" s="67"/>
      <c r="F4" s="66">
        <v>1.5572337962962964E-3</v>
      </c>
      <c r="G4" s="62"/>
      <c r="H4" s="60">
        <v>1.54375E-3</v>
      </c>
    </row>
    <row r="5" spans="1:8" x14ac:dyDescent="0.25">
      <c r="A5" s="65">
        <v>3</v>
      </c>
      <c r="B5" s="65">
        <v>15</v>
      </c>
      <c r="C5" s="9" t="s">
        <v>70</v>
      </c>
      <c r="D5" s="66">
        <v>1.6547569444444446E-3</v>
      </c>
      <c r="E5" s="67"/>
      <c r="F5" s="66">
        <v>1.5546759259259257E-3</v>
      </c>
      <c r="G5" s="62"/>
      <c r="H5" s="60">
        <v>1.5546759259259257E-3</v>
      </c>
    </row>
    <row r="6" spans="1:8" x14ac:dyDescent="0.25">
      <c r="A6" s="65">
        <v>4</v>
      </c>
      <c r="B6" s="65">
        <v>5</v>
      </c>
      <c r="C6" s="9" t="s">
        <v>136</v>
      </c>
      <c r="D6" s="66">
        <v>1.5996296296296297E-3</v>
      </c>
      <c r="E6" s="67"/>
      <c r="F6" s="66">
        <v>1.5662731481481482E-3</v>
      </c>
      <c r="G6" s="62"/>
      <c r="H6" s="60">
        <v>1.5662731481481482E-3</v>
      </c>
    </row>
    <row r="7" spans="1:8" x14ac:dyDescent="0.25">
      <c r="A7" s="65">
        <v>5</v>
      </c>
      <c r="B7" s="65">
        <v>8</v>
      </c>
      <c r="C7" s="9" t="s">
        <v>73</v>
      </c>
      <c r="D7" s="66">
        <v>1.6868634259259259E-3</v>
      </c>
      <c r="E7" s="67"/>
      <c r="F7" s="66">
        <v>1.5721296296296299E-3</v>
      </c>
      <c r="G7" s="62"/>
      <c r="H7" s="60">
        <v>1.5721296296296299E-3</v>
      </c>
    </row>
    <row r="8" spans="1:8" x14ac:dyDescent="0.25">
      <c r="A8" s="65">
        <v>6</v>
      </c>
      <c r="B8" s="65">
        <v>1</v>
      </c>
      <c r="C8" s="9" t="s">
        <v>117</v>
      </c>
      <c r="D8" s="66">
        <v>1.6651967592592595E-3</v>
      </c>
      <c r="E8" s="67"/>
      <c r="F8" s="66">
        <v>1.617013888888889E-3</v>
      </c>
      <c r="G8" s="62"/>
      <c r="H8" s="60">
        <v>1.617013888888889E-3</v>
      </c>
    </row>
    <row r="9" spans="1:8" x14ac:dyDescent="0.25">
      <c r="A9" s="65">
        <v>7</v>
      </c>
      <c r="B9" s="65">
        <v>4</v>
      </c>
      <c r="C9" s="9" t="s">
        <v>141</v>
      </c>
      <c r="D9" s="66">
        <v>1.6308564814814814E-3</v>
      </c>
      <c r="E9" s="67"/>
      <c r="F9" s="66">
        <v>1.6318634259259261E-3</v>
      </c>
      <c r="G9" s="62"/>
      <c r="H9" s="60">
        <v>1.6308564814814814E-3</v>
      </c>
    </row>
    <row r="10" spans="1:8" x14ac:dyDescent="0.25">
      <c r="A10" s="65">
        <v>8</v>
      </c>
      <c r="B10" s="65">
        <v>13</v>
      </c>
      <c r="C10" s="9" t="s">
        <v>101</v>
      </c>
      <c r="D10" s="66">
        <v>1.6534259259259256E-3</v>
      </c>
      <c r="E10" s="67"/>
      <c r="F10" s="66">
        <v>1.637974537037037E-3</v>
      </c>
      <c r="G10" s="62"/>
      <c r="H10" s="60">
        <v>1.637974537037037E-3</v>
      </c>
    </row>
    <row r="11" spans="1:8" x14ac:dyDescent="0.25">
      <c r="A11" s="65">
        <v>9</v>
      </c>
      <c r="B11" s="65">
        <v>11</v>
      </c>
      <c r="C11" s="9" t="s">
        <v>379</v>
      </c>
      <c r="D11" s="66">
        <v>1.702997685185185E-3</v>
      </c>
      <c r="E11" s="67"/>
      <c r="F11" s="66">
        <v>1.6426967592592593E-3</v>
      </c>
      <c r="G11" s="62"/>
      <c r="H11" s="60">
        <v>1.6426967592592593E-3</v>
      </c>
    </row>
    <row r="12" spans="1:8" x14ac:dyDescent="0.25">
      <c r="A12" s="65">
        <v>10</v>
      </c>
      <c r="B12" s="65">
        <v>9</v>
      </c>
      <c r="C12" s="9" t="s">
        <v>87</v>
      </c>
      <c r="D12" s="66">
        <v>1.7005092592592592E-3</v>
      </c>
      <c r="E12" s="67"/>
      <c r="F12" s="66">
        <v>1.6447222222222221E-3</v>
      </c>
      <c r="G12" s="62"/>
      <c r="H12" s="60">
        <v>1.6447222222222221E-3</v>
      </c>
    </row>
    <row r="13" spans="1:8" x14ac:dyDescent="0.25">
      <c r="A13" s="65">
        <v>11</v>
      </c>
      <c r="B13" s="65">
        <v>3</v>
      </c>
      <c r="C13" s="9" t="s">
        <v>277</v>
      </c>
      <c r="D13" s="66">
        <v>1.6599189814814816E-3</v>
      </c>
      <c r="E13" s="67"/>
      <c r="F13" s="66">
        <v>1.6851620370370369E-3</v>
      </c>
      <c r="G13" s="62"/>
      <c r="H13" s="60">
        <v>1.6599189814814816E-3</v>
      </c>
    </row>
    <row r="14" spans="1:8" x14ac:dyDescent="0.25">
      <c r="A14" s="65">
        <v>12</v>
      </c>
      <c r="B14" s="65">
        <v>12</v>
      </c>
      <c r="C14" s="9" t="s">
        <v>123</v>
      </c>
      <c r="D14" s="66">
        <v>1.6690624999999998E-3</v>
      </c>
      <c r="E14" s="67"/>
      <c r="F14" s="66">
        <v>1.6747916666666664E-3</v>
      </c>
      <c r="G14" s="63">
        <v>3.472222222222222E-3</v>
      </c>
      <c r="H14" s="60">
        <v>1.6690624999999998E-3</v>
      </c>
    </row>
    <row r="15" spans="1:8" x14ac:dyDescent="0.25">
      <c r="A15" s="65">
        <v>13</v>
      </c>
      <c r="B15" s="65">
        <v>7</v>
      </c>
      <c r="C15" s="9" t="s">
        <v>66</v>
      </c>
      <c r="D15" s="66">
        <v>1.7014351851851852E-3</v>
      </c>
      <c r="E15" s="67"/>
      <c r="F15" s="66">
        <v>1.6849074074074075E-3</v>
      </c>
      <c r="G15" s="62"/>
      <c r="H15" s="60">
        <v>1.6849074074074075E-3</v>
      </c>
    </row>
    <row r="16" spans="1:8" x14ac:dyDescent="0.25">
      <c r="A16" s="65">
        <v>14</v>
      </c>
      <c r="B16" s="65">
        <v>16</v>
      </c>
      <c r="C16" s="9" t="s">
        <v>105</v>
      </c>
      <c r="D16" s="66">
        <v>1.7585069444444445E-3</v>
      </c>
      <c r="E16" s="67"/>
      <c r="F16" s="65" t="s">
        <v>437</v>
      </c>
      <c r="G16" s="62"/>
      <c r="H16" s="60">
        <v>1.7585069444444445E-3</v>
      </c>
    </row>
    <row r="17" spans="1:8" x14ac:dyDescent="0.25">
      <c r="A17" s="65">
        <v>15</v>
      </c>
      <c r="B17" s="65">
        <v>6</v>
      </c>
      <c r="C17" s="9" t="s">
        <v>20</v>
      </c>
      <c r="D17" s="66">
        <v>1.7751157407407405E-3</v>
      </c>
      <c r="E17" s="67"/>
      <c r="F17" s="66">
        <v>1.7795717592592594E-3</v>
      </c>
      <c r="G17" s="63">
        <v>3.472222222222222E-3</v>
      </c>
      <c r="H17" s="60">
        <v>1.7751157407407405E-3</v>
      </c>
    </row>
    <row r="18" spans="1:8" x14ac:dyDescent="0.25">
      <c r="A18" s="65">
        <v>16</v>
      </c>
      <c r="B18" s="65">
        <v>10</v>
      </c>
      <c r="C18" s="9" t="s">
        <v>78</v>
      </c>
      <c r="D18" s="66">
        <v>1.8172337962962962E-3</v>
      </c>
      <c r="E18" s="63">
        <v>3.472222222222222E-3</v>
      </c>
      <c r="F18" s="66">
        <v>1.8761574074074073E-3</v>
      </c>
      <c r="G18" s="62"/>
      <c r="H18" s="60">
        <v>1.8751041666666664E-3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4"/>
  <sheetViews>
    <sheetView zoomScaleNormal="100" workbookViewId="0">
      <selection sqref="A1:E1"/>
    </sheetView>
  </sheetViews>
  <sheetFormatPr defaultColWidth="8.85546875" defaultRowHeight="15" customHeight="1" outlineLevelRow="2" x14ac:dyDescent="0.25"/>
  <cols>
    <col min="1" max="2" width="8.5703125" style="23" customWidth="1"/>
    <col min="3" max="3" width="31.42578125" style="24" customWidth="1"/>
    <col min="4" max="4" width="25.7109375" style="24" customWidth="1"/>
    <col min="5" max="5" width="8.5703125" style="25" customWidth="1"/>
    <col min="6" max="16384" width="8.85546875" style="24"/>
  </cols>
  <sheetData>
    <row r="1" spans="1:5" ht="15" customHeight="1" x14ac:dyDescent="0.25">
      <c r="A1" s="85" t="s">
        <v>473</v>
      </c>
      <c r="B1" s="85"/>
      <c r="C1" s="85"/>
      <c r="D1" s="85"/>
      <c r="E1" s="85"/>
    </row>
    <row r="2" spans="1:5" ht="15" customHeight="1" x14ac:dyDescent="0.25">
      <c r="A2" s="84" t="s">
        <v>0</v>
      </c>
      <c r="B2" s="84"/>
      <c r="C2" s="84"/>
      <c r="D2" s="84"/>
      <c r="E2" s="84"/>
    </row>
    <row r="3" spans="1:5" ht="15" customHeight="1" x14ac:dyDescent="0.25">
      <c r="A3" s="28" t="s">
        <v>1</v>
      </c>
      <c r="B3" s="28" t="s">
        <v>2</v>
      </c>
      <c r="C3" s="29" t="s">
        <v>3</v>
      </c>
      <c r="D3" s="29" t="s">
        <v>4</v>
      </c>
      <c r="E3" s="30" t="s">
        <v>161</v>
      </c>
    </row>
    <row r="4" spans="1:5" ht="15" hidden="1" customHeight="1" outlineLevel="2" x14ac:dyDescent="0.25">
      <c r="A4" s="71">
        <v>1</v>
      </c>
      <c r="B4" s="71">
        <v>34</v>
      </c>
      <c r="C4" s="72" t="s">
        <v>11</v>
      </c>
      <c r="D4" s="72" t="s">
        <v>12</v>
      </c>
      <c r="E4" s="71">
        <v>25</v>
      </c>
    </row>
    <row r="5" spans="1:5" ht="15" hidden="1" customHeight="1" outlineLevel="2" collapsed="1" x14ac:dyDescent="0.25">
      <c r="A5" s="71">
        <v>1</v>
      </c>
      <c r="B5" s="71">
        <v>34</v>
      </c>
      <c r="C5" s="72" t="s">
        <v>11</v>
      </c>
      <c r="D5" s="72" t="s">
        <v>12</v>
      </c>
      <c r="E5" s="71">
        <v>25</v>
      </c>
    </row>
    <row r="6" spans="1:5" ht="15" hidden="1" customHeight="1" outlineLevel="2" x14ac:dyDescent="0.25">
      <c r="A6" s="71">
        <v>1</v>
      </c>
      <c r="B6" s="71">
        <v>34</v>
      </c>
      <c r="C6" s="72" t="s">
        <v>11</v>
      </c>
      <c r="D6" s="72" t="s">
        <v>12</v>
      </c>
      <c r="E6" s="71">
        <v>25</v>
      </c>
    </row>
    <row r="7" spans="1:5" ht="15" hidden="1" customHeight="1" outlineLevel="2" x14ac:dyDescent="0.25">
      <c r="A7" s="71">
        <v>1</v>
      </c>
      <c r="B7" s="71">
        <v>34</v>
      </c>
      <c r="C7" s="72" t="s">
        <v>11</v>
      </c>
      <c r="D7" s="72" t="s">
        <v>12</v>
      </c>
      <c r="E7" s="71">
        <v>25</v>
      </c>
    </row>
    <row r="8" spans="1:5" ht="15" hidden="1" customHeight="1" outlineLevel="2" x14ac:dyDescent="0.25">
      <c r="A8" s="71">
        <v>1</v>
      </c>
      <c r="B8" s="71">
        <v>34</v>
      </c>
      <c r="C8" s="72" t="s">
        <v>11</v>
      </c>
      <c r="D8" s="72" t="s">
        <v>12</v>
      </c>
      <c r="E8" s="71">
        <v>25</v>
      </c>
    </row>
    <row r="9" spans="1:5" ht="15" hidden="1" customHeight="1" outlineLevel="2" x14ac:dyDescent="0.25">
      <c r="A9" s="71">
        <v>2</v>
      </c>
      <c r="B9" s="71">
        <v>34</v>
      </c>
      <c r="C9" s="72" t="s">
        <v>11</v>
      </c>
      <c r="D9" s="72" t="s">
        <v>12</v>
      </c>
      <c r="E9" s="71">
        <v>18</v>
      </c>
    </row>
    <row r="10" spans="1:5" s="77" customFormat="1" ht="15" customHeight="1" outlineLevel="1" collapsed="1" x14ac:dyDescent="0.25">
      <c r="A10" s="69">
        <v>1</v>
      </c>
      <c r="B10" s="69">
        <v>34</v>
      </c>
      <c r="C10" s="70" t="s">
        <v>482</v>
      </c>
      <c r="D10" s="70" t="s">
        <v>12</v>
      </c>
      <c r="E10" s="69">
        <f>SUBTOTAL(9,E4:E9)</f>
        <v>143</v>
      </c>
    </row>
    <row r="11" spans="1:5" ht="15" hidden="1" customHeight="1" outlineLevel="2" x14ac:dyDescent="0.25">
      <c r="A11" s="73">
        <v>3</v>
      </c>
      <c r="B11" s="71">
        <v>115</v>
      </c>
      <c r="C11" s="72" t="s">
        <v>336</v>
      </c>
      <c r="D11" s="72" t="s">
        <v>25</v>
      </c>
      <c r="E11" s="71">
        <v>15</v>
      </c>
    </row>
    <row r="12" spans="1:5" ht="15" hidden="1" customHeight="1" outlineLevel="2" x14ac:dyDescent="0.25">
      <c r="A12" s="73">
        <v>3</v>
      </c>
      <c r="B12" s="71">
        <v>115</v>
      </c>
      <c r="C12" s="72" t="s">
        <v>336</v>
      </c>
      <c r="D12" s="72" t="s">
        <v>25</v>
      </c>
      <c r="E12" s="71">
        <v>15</v>
      </c>
    </row>
    <row r="13" spans="1:5" ht="15" hidden="1" customHeight="1" outlineLevel="2" collapsed="1" x14ac:dyDescent="0.25">
      <c r="A13" s="73">
        <v>2</v>
      </c>
      <c r="B13" s="71">
        <v>115</v>
      </c>
      <c r="C13" s="72" t="s">
        <v>336</v>
      </c>
      <c r="D13" s="72" t="s">
        <v>25</v>
      </c>
      <c r="E13" s="71">
        <v>18</v>
      </c>
    </row>
    <row r="14" spans="1:5" ht="15" hidden="1" customHeight="1" outlineLevel="2" x14ac:dyDescent="0.25">
      <c r="A14" s="71">
        <v>3</v>
      </c>
      <c r="B14" s="71">
        <v>115</v>
      </c>
      <c r="C14" s="72" t="s">
        <v>336</v>
      </c>
      <c r="D14" s="72" t="s">
        <v>25</v>
      </c>
      <c r="E14" s="71">
        <v>15</v>
      </c>
    </row>
    <row r="15" spans="1:5" ht="15" hidden="1" customHeight="1" outlineLevel="2" collapsed="1" x14ac:dyDescent="0.25">
      <c r="A15" s="71">
        <v>2</v>
      </c>
      <c r="B15" s="71">
        <v>115</v>
      </c>
      <c r="C15" s="72" t="s">
        <v>336</v>
      </c>
      <c r="D15" s="72" t="s">
        <v>25</v>
      </c>
      <c r="E15" s="71">
        <v>18</v>
      </c>
    </row>
    <row r="16" spans="1:5" ht="15" hidden="1" customHeight="1" outlineLevel="2" x14ac:dyDescent="0.25">
      <c r="A16" s="71">
        <v>1</v>
      </c>
      <c r="B16" s="71">
        <v>115</v>
      </c>
      <c r="C16" s="72" t="s">
        <v>336</v>
      </c>
      <c r="D16" s="72" t="s">
        <v>25</v>
      </c>
      <c r="E16" s="71">
        <v>25</v>
      </c>
    </row>
    <row r="17" spans="1:5" s="77" customFormat="1" ht="15" customHeight="1" outlineLevel="1" collapsed="1" x14ac:dyDescent="0.25">
      <c r="A17" s="69">
        <v>2</v>
      </c>
      <c r="B17" s="69">
        <v>115</v>
      </c>
      <c r="C17" s="70" t="s">
        <v>494</v>
      </c>
      <c r="D17" s="70" t="s">
        <v>25</v>
      </c>
      <c r="E17" s="69">
        <f>SUBTOTAL(9,E11:E16)</f>
        <v>106</v>
      </c>
    </row>
    <row r="18" spans="1:5" ht="15" hidden="1" customHeight="1" outlineLevel="2" x14ac:dyDescent="0.25">
      <c r="A18" s="73">
        <v>2</v>
      </c>
      <c r="B18" s="71">
        <v>72</v>
      </c>
      <c r="C18" s="72" t="s">
        <v>13</v>
      </c>
      <c r="D18" s="72" t="s">
        <v>14</v>
      </c>
      <c r="E18" s="71">
        <v>18</v>
      </c>
    </row>
    <row r="19" spans="1:5" ht="15" hidden="1" customHeight="1" outlineLevel="2" x14ac:dyDescent="0.25">
      <c r="A19" s="73">
        <v>2</v>
      </c>
      <c r="B19" s="71">
        <v>72</v>
      </c>
      <c r="C19" s="72" t="s">
        <v>13</v>
      </c>
      <c r="D19" s="72" t="s">
        <v>14</v>
      </c>
      <c r="E19" s="71">
        <v>18</v>
      </c>
    </row>
    <row r="20" spans="1:5" ht="15" hidden="1" customHeight="1" outlineLevel="2" x14ac:dyDescent="0.25">
      <c r="A20" s="73">
        <v>2</v>
      </c>
      <c r="B20" s="71">
        <v>72</v>
      </c>
      <c r="C20" s="72" t="s">
        <v>13</v>
      </c>
      <c r="D20" s="72" t="s">
        <v>14</v>
      </c>
      <c r="E20" s="71">
        <v>18</v>
      </c>
    </row>
    <row r="21" spans="1:5" ht="15" hidden="1" customHeight="1" outlineLevel="2" x14ac:dyDescent="0.25">
      <c r="A21" s="73">
        <v>6</v>
      </c>
      <c r="B21" s="71">
        <v>72</v>
      </c>
      <c r="C21" s="72" t="s">
        <v>13</v>
      </c>
      <c r="D21" s="72" t="s">
        <v>14</v>
      </c>
      <c r="E21" s="71">
        <v>8</v>
      </c>
    </row>
    <row r="22" spans="1:5" ht="15" hidden="1" customHeight="1" outlineLevel="2" collapsed="1" x14ac:dyDescent="0.25">
      <c r="A22" s="71">
        <v>2</v>
      </c>
      <c r="B22" s="71">
        <v>72</v>
      </c>
      <c r="C22" s="72" t="s">
        <v>13</v>
      </c>
      <c r="D22" s="72" t="s">
        <v>14</v>
      </c>
      <c r="E22" s="71">
        <v>18</v>
      </c>
    </row>
    <row r="23" spans="1:5" ht="15" hidden="1" customHeight="1" outlineLevel="2" x14ac:dyDescent="0.25">
      <c r="A23" s="71">
        <v>4</v>
      </c>
      <c r="B23" s="71">
        <v>72</v>
      </c>
      <c r="C23" s="72" t="s">
        <v>13</v>
      </c>
      <c r="D23" s="72" t="s">
        <v>14</v>
      </c>
      <c r="E23" s="71">
        <v>12</v>
      </c>
    </row>
    <row r="24" spans="1:5" s="77" customFormat="1" ht="15" customHeight="1" outlineLevel="1" collapsed="1" x14ac:dyDescent="0.25">
      <c r="A24" s="69">
        <v>3</v>
      </c>
      <c r="B24" s="69">
        <v>72</v>
      </c>
      <c r="C24" s="70" t="s">
        <v>493</v>
      </c>
      <c r="D24" s="70" t="s">
        <v>14</v>
      </c>
      <c r="E24" s="69">
        <f>SUBTOTAL(9,E18:E23)</f>
        <v>92</v>
      </c>
    </row>
    <row r="25" spans="1:5" ht="15" hidden="1" customHeight="1" outlineLevel="2" x14ac:dyDescent="0.25">
      <c r="A25" s="73">
        <v>4</v>
      </c>
      <c r="B25" s="71">
        <v>101</v>
      </c>
      <c r="C25" s="72" t="s">
        <v>16</v>
      </c>
      <c r="D25" s="72" t="s">
        <v>17</v>
      </c>
      <c r="E25" s="71">
        <v>12</v>
      </c>
    </row>
    <row r="26" spans="1:5" ht="15" hidden="1" customHeight="1" outlineLevel="2" x14ac:dyDescent="0.25">
      <c r="A26" s="73">
        <v>4</v>
      </c>
      <c r="B26" s="71">
        <v>121</v>
      </c>
      <c r="C26" s="72" t="s">
        <v>16</v>
      </c>
      <c r="D26" s="72" t="s">
        <v>17</v>
      </c>
      <c r="E26" s="71">
        <v>12</v>
      </c>
    </row>
    <row r="27" spans="1:5" ht="15" hidden="1" customHeight="1" outlineLevel="2" x14ac:dyDescent="0.25">
      <c r="A27" s="73">
        <v>6</v>
      </c>
      <c r="B27" s="71">
        <v>121</v>
      </c>
      <c r="C27" s="72" t="s">
        <v>16</v>
      </c>
      <c r="D27" s="72" t="s">
        <v>17</v>
      </c>
      <c r="E27" s="71">
        <v>8</v>
      </c>
    </row>
    <row r="28" spans="1:5" ht="15" hidden="1" customHeight="1" outlineLevel="2" x14ac:dyDescent="0.25">
      <c r="A28" s="73">
        <v>1</v>
      </c>
      <c r="B28" s="71">
        <v>121</v>
      </c>
      <c r="C28" s="72" t="s">
        <v>16</v>
      </c>
      <c r="D28" s="72" t="s">
        <v>17</v>
      </c>
      <c r="E28" s="71">
        <v>25</v>
      </c>
    </row>
    <row r="29" spans="1:5" ht="15" hidden="1" customHeight="1" outlineLevel="2" x14ac:dyDescent="0.25">
      <c r="A29" s="73">
        <v>4</v>
      </c>
      <c r="B29" s="71">
        <v>121</v>
      </c>
      <c r="C29" s="72" t="s">
        <v>16</v>
      </c>
      <c r="D29" s="72" t="s">
        <v>17</v>
      </c>
      <c r="E29" s="71">
        <v>12</v>
      </c>
    </row>
    <row r="30" spans="1:5" s="77" customFormat="1" ht="15" customHeight="1" outlineLevel="1" collapsed="1" x14ac:dyDescent="0.25">
      <c r="A30" s="78">
        <v>4</v>
      </c>
      <c r="B30" s="69">
        <v>121</v>
      </c>
      <c r="C30" s="70" t="s">
        <v>491</v>
      </c>
      <c r="D30" s="70" t="s">
        <v>17</v>
      </c>
      <c r="E30" s="69">
        <f>SUBTOTAL(9,E25:E29)</f>
        <v>69</v>
      </c>
    </row>
    <row r="31" spans="1:5" ht="15" hidden="1" customHeight="1" outlineLevel="2" x14ac:dyDescent="0.25">
      <c r="A31" s="73">
        <v>3</v>
      </c>
      <c r="B31" s="71">
        <v>159</v>
      </c>
      <c r="C31" s="72" t="s">
        <v>377</v>
      </c>
      <c r="D31" s="72" t="s">
        <v>25</v>
      </c>
      <c r="E31" s="71">
        <v>15</v>
      </c>
    </row>
    <row r="32" spans="1:5" ht="15" hidden="1" customHeight="1" outlineLevel="2" collapsed="1" x14ac:dyDescent="0.25">
      <c r="A32" s="71">
        <v>4</v>
      </c>
      <c r="B32" s="71">
        <v>159</v>
      </c>
      <c r="C32" s="72" t="s">
        <v>377</v>
      </c>
      <c r="D32" s="72" t="s">
        <v>25</v>
      </c>
      <c r="E32" s="71">
        <v>12</v>
      </c>
    </row>
    <row r="33" spans="1:5" ht="15" hidden="1" customHeight="1" outlineLevel="2" x14ac:dyDescent="0.25">
      <c r="A33" s="71">
        <v>1</v>
      </c>
      <c r="B33" s="71">
        <v>159</v>
      </c>
      <c r="C33" s="72" t="s">
        <v>377</v>
      </c>
      <c r="D33" s="72" t="s">
        <v>25</v>
      </c>
      <c r="E33" s="71">
        <v>25</v>
      </c>
    </row>
    <row r="34" spans="1:5" ht="15" hidden="1" customHeight="1" outlineLevel="2" x14ac:dyDescent="0.25">
      <c r="A34" s="71">
        <v>3</v>
      </c>
      <c r="B34" s="71">
        <v>159</v>
      </c>
      <c r="C34" s="72" t="s">
        <v>377</v>
      </c>
      <c r="D34" s="72" t="s">
        <v>25</v>
      </c>
      <c r="E34" s="71">
        <v>15</v>
      </c>
    </row>
    <row r="35" spans="1:5" s="77" customFormat="1" ht="15" customHeight="1" outlineLevel="1" collapsed="1" x14ac:dyDescent="0.25">
      <c r="A35" s="69">
        <v>5</v>
      </c>
      <c r="B35" s="69">
        <v>159</v>
      </c>
      <c r="C35" s="70" t="s">
        <v>492</v>
      </c>
      <c r="D35" s="70" t="s">
        <v>25</v>
      </c>
      <c r="E35" s="69">
        <f>SUBTOTAL(9,E31:E34)</f>
        <v>67</v>
      </c>
    </row>
    <row r="36" spans="1:5" ht="15" hidden="1" customHeight="1" outlineLevel="2" collapsed="1" x14ac:dyDescent="0.25">
      <c r="A36" s="73">
        <v>6.8461538461538503</v>
      </c>
      <c r="B36" s="71">
        <v>136</v>
      </c>
      <c r="C36" s="72" t="s">
        <v>29</v>
      </c>
      <c r="D36" s="72" t="s">
        <v>25</v>
      </c>
      <c r="E36" s="71">
        <v>6</v>
      </c>
    </row>
    <row r="37" spans="1:5" ht="15" hidden="1" customHeight="1" outlineLevel="2" x14ac:dyDescent="0.25">
      <c r="A37" s="73">
        <v>5</v>
      </c>
      <c r="B37" s="71">
        <v>136</v>
      </c>
      <c r="C37" s="72" t="s">
        <v>29</v>
      </c>
      <c r="D37" s="72" t="s">
        <v>25</v>
      </c>
      <c r="E37" s="71">
        <v>10</v>
      </c>
    </row>
    <row r="38" spans="1:5" ht="15" hidden="1" customHeight="1" outlineLevel="2" x14ac:dyDescent="0.25">
      <c r="A38" s="73">
        <v>5</v>
      </c>
      <c r="B38" s="71">
        <v>136</v>
      </c>
      <c r="C38" s="72" t="s">
        <v>29</v>
      </c>
      <c r="D38" s="72" t="s">
        <v>25</v>
      </c>
      <c r="E38" s="71">
        <v>10</v>
      </c>
    </row>
    <row r="39" spans="1:5" ht="15" hidden="1" customHeight="1" outlineLevel="2" x14ac:dyDescent="0.25">
      <c r="A39" s="71">
        <v>6</v>
      </c>
      <c r="B39" s="71">
        <v>136</v>
      </c>
      <c r="C39" s="72" t="s">
        <v>29</v>
      </c>
      <c r="D39" s="72" t="s">
        <v>25</v>
      </c>
      <c r="E39" s="71">
        <v>8</v>
      </c>
    </row>
    <row r="40" spans="1:5" ht="15" hidden="1" customHeight="1" outlineLevel="2" x14ac:dyDescent="0.25">
      <c r="A40" s="71">
        <v>4</v>
      </c>
      <c r="B40" s="71">
        <v>136</v>
      </c>
      <c r="C40" s="72" t="s">
        <v>29</v>
      </c>
      <c r="D40" s="72" t="s">
        <v>25</v>
      </c>
      <c r="E40" s="71">
        <v>12</v>
      </c>
    </row>
    <row r="41" spans="1:5" ht="15" hidden="1" customHeight="1" outlineLevel="2" collapsed="1" x14ac:dyDescent="0.25">
      <c r="A41" s="71">
        <v>6</v>
      </c>
      <c r="B41" s="71">
        <v>136</v>
      </c>
      <c r="C41" s="72" t="s">
        <v>29</v>
      </c>
      <c r="D41" s="72" t="s">
        <v>25</v>
      </c>
      <c r="E41" s="71">
        <v>8</v>
      </c>
    </row>
    <row r="42" spans="1:5" s="77" customFormat="1" ht="15" customHeight="1" outlineLevel="1" collapsed="1" x14ac:dyDescent="0.25">
      <c r="A42" s="69">
        <v>6</v>
      </c>
      <c r="B42" s="69">
        <v>136</v>
      </c>
      <c r="C42" s="70" t="s">
        <v>500</v>
      </c>
      <c r="D42" s="70" t="s">
        <v>25</v>
      </c>
      <c r="E42" s="69">
        <f>SUBTOTAL(9,E36:E41)</f>
        <v>54</v>
      </c>
    </row>
    <row r="43" spans="1:5" ht="15" hidden="1" customHeight="1" outlineLevel="2" x14ac:dyDescent="0.25">
      <c r="A43" s="74">
        <v>7</v>
      </c>
      <c r="B43" s="75">
        <v>17</v>
      </c>
      <c r="C43" s="76" t="s">
        <v>22</v>
      </c>
      <c r="D43" s="76" t="s">
        <v>23</v>
      </c>
      <c r="E43" s="75">
        <v>6</v>
      </c>
    </row>
    <row r="44" spans="1:5" ht="15" hidden="1" customHeight="1" outlineLevel="2" x14ac:dyDescent="0.25">
      <c r="A44" s="74">
        <v>6</v>
      </c>
      <c r="B44" s="75">
        <v>17</v>
      </c>
      <c r="C44" s="76" t="s">
        <v>22</v>
      </c>
      <c r="D44" s="76" t="s">
        <v>23</v>
      </c>
      <c r="E44" s="75">
        <v>8</v>
      </c>
    </row>
    <row r="45" spans="1:5" ht="15" hidden="1" customHeight="1" outlineLevel="2" collapsed="1" x14ac:dyDescent="0.25">
      <c r="A45" s="74">
        <v>4</v>
      </c>
      <c r="B45" s="75">
        <v>17</v>
      </c>
      <c r="C45" s="76" t="s">
        <v>22</v>
      </c>
      <c r="D45" s="76" t="s">
        <v>23</v>
      </c>
      <c r="E45" s="75">
        <v>12</v>
      </c>
    </row>
    <row r="46" spans="1:5" ht="15" hidden="1" customHeight="1" outlineLevel="2" x14ac:dyDescent="0.25">
      <c r="A46" s="74">
        <v>5</v>
      </c>
      <c r="B46" s="75">
        <v>17</v>
      </c>
      <c r="C46" s="76" t="s">
        <v>22</v>
      </c>
      <c r="D46" s="76" t="s">
        <v>23</v>
      </c>
      <c r="E46" s="75">
        <v>10</v>
      </c>
    </row>
    <row r="47" spans="1:5" ht="15" hidden="1" customHeight="1" outlineLevel="2" collapsed="1" x14ac:dyDescent="0.25">
      <c r="A47" s="74">
        <v>4</v>
      </c>
      <c r="B47" s="75">
        <v>17</v>
      </c>
      <c r="C47" s="76" t="s">
        <v>22</v>
      </c>
      <c r="D47" s="76" t="s">
        <v>23</v>
      </c>
      <c r="E47" s="75">
        <v>8</v>
      </c>
    </row>
    <row r="48" spans="1:5" s="77" customFormat="1" ht="15" customHeight="1" outlineLevel="1" collapsed="1" x14ac:dyDescent="0.25">
      <c r="A48" s="79">
        <v>7</v>
      </c>
      <c r="B48" s="80">
        <v>17</v>
      </c>
      <c r="C48" s="77" t="s">
        <v>501</v>
      </c>
      <c r="D48" s="77" t="s">
        <v>23</v>
      </c>
      <c r="E48" s="80">
        <f>SUBTOTAL(9,E43:E47)</f>
        <v>44</v>
      </c>
    </row>
    <row r="49" spans="1:5" ht="15" hidden="1" customHeight="1" outlineLevel="2" collapsed="1" x14ac:dyDescent="0.25">
      <c r="A49" s="74">
        <v>3</v>
      </c>
      <c r="B49" s="75">
        <v>63</v>
      </c>
      <c r="C49" s="76" t="s">
        <v>15</v>
      </c>
      <c r="D49" s="76" t="s">
        <v>254</v>
      </c>
      <c r="E49" s="75">
        <v>15</v>
      </c>
    </row>
    <row r="50" spans="1:5" ht="15" hidden="1" customHeight="1" outlineLevel="2" x14ac:dyDescent="0.25">
      <c r="A50" s="74">
        <v>8</v>
      </c>
      <c r="B50" s="75">
        <v>63</v>
      </c>
      <c r="C50" s="76" t="s">
        <v>15</v>
      </c>
      <c r="D50" s="76" t="s">
        <v>254</v>
      </c>
      <c r="E50" s="75">
        <v>4</v>
      </c>
    </row>
    <row r="51" spans="1:5" ht="15" hidden="1" customHeight="1" outlineLevel="2" x14ac:dyDescent="0.25">
      <c r="A51" s="74">
        <v>2</v>
      </c>
      <c r="B51" s="75">
        <v>63</v>
      </c>
      <c r="C51" s="76" t="s">
        <v>15</v>
      </c>
      <c r="D51" s="76" t="s">
        <v>295</v>
      </c>
      <c r="E51" s="75">
        <v>18</v>
      </c>
    </row>
    <row r="52" spans="1:5" s="77" customFormat="1" ht="15" customHeight="1" outlineLevel="1" collapsed="1" x14ac:dyDescent="0.25">
      <c r="A52" s="79">
        <v>8</v>
      </c>
      <c r="B52" s="80">
        <v>63</v>
      </c>
      <c r="C52" s="77" t="s">
        <v>502</v>
      </c>
      <c r="D52" s="77" t="s">
        <v>295</v>
      </c>
      <c r="E52" s="80">
        <f>SUBTOTAL(9,E49:E51)</f>
        <v>37</v>
      </c>
    </row>
    <row r="53" spans="1:5" ht="15" hidden="1" customHeight="1" outlineLevel="2" x14ac:dyDescent="0.25">
      <c r="A53" s="74">
        <v>7.6153846153846203</v>
      </c>
      <c r="B53" s="75">
        <v>90</v>
      </c>
      <c r="C53" s="76" t="s">
        <v>24</v>
      </c>
      <c r="D53" s="76" t="s">
        <v>25</v>
      </c>
      <c r="E53" s="75">
        <v>4</v>
      </c>
    </row>
    <row r="54" spans="1:5" ht="15" hidden="1" customHeight="1" outlineLevel="2" collapsed="1" x14ac:dyDescent="0.25">
      <c r="A54" s="74">
        <v>5</v>
      </c>
      <c r="B54" s="75">
        <v>90</v>
      </c>
      <c r="C54" s="76" t="s">
        <v>24</v>
      </c>
      <c r="D54" s="76" t="s">
        <v>25</v>
      </c>
      <c r="E54" s="75">
        <v>10</v>
      </c>
    </row>
    <row r="55" spans="1:5" ht="15" hidden="1" customHeight="1" outlineLevel="2" x14ac:dyDescent="0.25">
      <c r="A55" s="74">
        <v>9</v>
      </c>
      <c r="B55" s="75">
        <v>90</v>
      </c>
      <c r="C55" s="76" t="s">
        <v>24</v>
      </c>
      <c r="D55" s="76" t="s">
        <v>25</v>
      </c>
      <c r="E55" s="75">
        <v>2</v>
      </c>
    </row>
    <row r="56" spans="1:5" s="77" customFormat="1" ht="15" customHeight="1" outlineLevel="1" collapsed="1" x14ac:dyDescent="0.25">
      <c r="A56" s="79">
        <v>9</v>
      </c>
      <c r="B56" s="80">
        <v>90</v>
      </c>
      <c r="C56" s="77" t="s">
        <v>503</v>
      </c>
      <c r="D56" s="77" t="s">
        <v>25</v>
      </c>
      <c r="E56" s="80">
        <f>SUBTOTAL(9,E53:E55)</f>
        <v>16</v>
      </c>
    </row>
    <row r="57" spans="1:5" ht="15" hidden="1" customHeight="1" outlineLevel="2" collapsed="1" x14ac:dyDescent="0.25">
      <c r="A57" s="74">
        <v>9</v>
      </c>
      <c r="B57" s="75">
        <v>140</v>
      </c>
      <c r="C57" s="76" t="s">
        <v>340</v>
      </c>
      <c r="D57" s="76" t="s">
        <v>341</v>
      </c>
      <c r="E57" s="75">
        <v>2</v>
      </c>
    </row>
    <row r="58" spans="1:5" ht="15" hidden="1" customHeight="1" outlineLevel="2" x14ac:dyDescent="0.25">
      <c r="A58" s="75">
        <v>5</v>
      </c>
      <c r="B58" s="75">
        <v>140</v>
      </c>
      <c r="C58" s="76" t="s">
        <v>340</v>
      </c>
      <c r="D58" s="76" t="s">
        <v>341</v>
      </c>
      <c r="E58" s="75">
        <v>10</v>
      </c>
    </row>
    <row r="59" spans="1:5" s="77" customFormat="1" ht="15" customHeight="1" outlineLevel="1" collapsed="1" x14ac:dyDescent="0.25">
      <c r="A59" s="80">
        <v>10</v>
      </c>
      <c r="B59" s="80">
        <v>140</v>
      </c>
      <c r="C59" s="77" t="s">
        <v>504</v>
      </c>
      <c r="D59" s="77" t="s">
        <v>341</v>
      </c>
      <c r="E59" s="80">
        <f>SUBTOTAL(9,E57:E58)</f>
        <v>12</v>
      </c>
    </row>
    <row r="60" spans="1:5" ht="15" hidden="1" customHeight="1" outlineLevel="2" x14ac:dyDescent="0.25">
      <c r="A60" s="74">
        <v>9</v>
      </c>
      <c r="B60" s="75">
        <v>162</v>
      </c>
      <c r="C60" s="76" t="s">
        <v>298</v>
      </c>
      <c r="D60" s="76" t="s">
        <v>299</v>
      </c>
      <c r="E60" s="75">
        <v>2</v>
      </c>
    </row>
    <row r="61" spans="1:5" ht="15" hidden="1" customHeight="1" outlineLevel="2" collapsed="1" x14ac:dyDescent="0.25">
      <c r="A61" s="75">
        <v>5</v>
      </c>
      <c r="B61" s="75">
        <v>162</v>
      </c>
      <c r="C61" s="76" t="s">
        <v>298</v>
      </c>
      <c r="D61" s="76" t="s">
        <v>299</v>
      </c>
      <c r="E61" s="75">
        <v>10</v>
      </c>
    </row>
    <row r="62" spans="1:5" s="77" customFormat="1" ht="15" customHeight="1" outlineLevel="1" collapsed="1" x14ac:dyDescent="0.25">
      <c r="A62" s="80">
        <v>11</v>
      </c>
      <c r="B62" s="80">
        <v>162</v>
      </c>
      <c r="C62" s="77" t="s">
        <v>505</v>
      </c>
      <c r="D62" s="77" t="s">
        <v>299</v>
      </c>
      <c r="E62" s="80">
        <f>SUBTOTAL(9,E60:E61)</f>
        <v>12</v>
      </c>
    </row>
    <row r="63" spans="1:5" ht="15" hidden="1" customHeight="1" outlineLevel="2" x14ac:dyDescent="0.25">
      <c r="A63" s="74">
        <v>7</v>
      </c>
      <c r="B63" s="75">
        <v>163</v>
      </c>
      <c r="C63" s="76" t="s">
        <v>296</v>
      </c>
      <c r="D63" s="76" t="s">
        <v>297</v>
      </c>
      <c r="E63" s="75">
        <v>6</v>
      </c>
    </row>
    <row r="64" spans="1:5" ht="15" hidden="1" customHeight="1" outlineLevel="2" x14ac:dyDescent="0.25">
      <c r="A64" s="75">
        <v>7</v>
      </c>
      <c r="B64" s="75">
        <v>163</v>
      </c>
      <c r="C64" s="76" t="s">
        <v>296</v>
      </c>
      <c r="D64" s="76" t="s">
        <v>297</v>
      </c>
      <c r="E64" s="75">
        <v>6</v>
      </c>
    </row>
    <row r="65" spans="1:5" s="77" customFormat="1" ht="15" customHeight="1" outlineLevel="1" collapsed="1" x14ac:dyDescent="0.25">
      <c r="A65" s="80">
        <v>12</v>
      </c>
      <c r="B65" s="80">
        <v>163</v>
      </c>
      <c r="C65" s="77" t="s">
        <v>506</v>
      </c>
      <c r="D65" s="77" t="s">
        <v>297</v>
      </c>
      <c r="E65" s="80">
        <f>SUBTOTAL(9,E63:E64)</f>
        <v>12</v>
      </c>
    </row>
    <row r="66" spans="1:5" ht="15" hidden="1" customHeight="1" outlineLevel="2" x14ac:dyDescent="0.25">
      <c r="A66" s="75">
        <v>5</v>
      </c>
      <c r="B66" s="75">
        <v>8</v>
      </c>
      <c r="C66" s="76" t="s">
        <v>378</v>
      </c>
      <c r="D66" s="76" t="s">
        <v>295</v>
      </c>
      <c r="E66" s="75">
        <v>10</v>
      </c>
    </row>
    <row r="67" spans="1:5" s="77" customFormat="1" ht="15" customHeight="1" outlineLevel="1" collapsed="1" x14ac:dyDescent="0.25">
      <c r="A67" s="80">
        <v>13</v>
      </c>
      <c r="B67" s="80">
        <v>8</v>
      </c>
      <c r="C67" s="77" t="s">
        <v>507</v>
      </c>
      <c r="D67" s="77" t="s">
        <v>295</v>
      </c>
      <c r="E67" s="80">
        <f>SUBTOTAL(9,E66:E66)</f>
        <v>10</v>
      </c>
    </row>
    <row r="68" spans="1:5" ht="15" hidden="1" customHeight="1" outlineLevel="2" x14ac:dyDescent="0.25">
      <c r="A68" s="74">
        <v>5</v>
      </c>
      <c r="B68" s="75">
        <v>16</v>
      </c>
      <c r="C68" s="76" t="s">
        <v>18</v>
      </c>
      <c r="D68" s="76" t="s">
        <v>19</v>
      </c>
      <c r="E68" s="75">
        <v>10</v>
      </c>
    </row>
    <row r="69" spans="1:5" s="77" customFormat="1" ht="15" customHeight="1" outlineLevel="1" collapsed="1" x14ac:dyDescent="0.25">
      <c r="A69" s="79">
        <v>14</v>
      </c>
      <c r="B69" s="80">
        <v>16</v>
      </c>
      <c r="C69" s="77" t="s">
        <v>508</v>
      </c>
      <c r="D69" s="77" t="s">
        <v>19</v>
      </c>
      <c r="E69" s="80">
        <f>SUBTOTAL(9,E68:E68)</f>
        <v>10</v>
      </c>
    </row>
    <row r="70" spans="1:5" ht="15" hidden="1" customHeight="1" outlineLevel="2" x14ac:dyDescent="0.25">
      <c r="A70" s="74">
        <v>6</v>
      </c>
      <c r="B70" s="75">
        <v>52</v>
      </c>
      <c r="C70" s="76" t="s">
        <v>20</v>
      </c>
      <c r="D70" s="76" t="s">
        <v>21</v>
      </c>
      <c r="E70" s="75">
        <v>8</v>
      </c>
    </row>
    <row r="71" spans="1:5" s="77" customFormat="1" ht="15" customHeight="1" outlineLevel="1" collapsed="1" x14ac:dyDescent="0.25">
      <c r="A71" s="79">
        <v>15</v>
      </c>
      <c r="B71" s="80">
        <v>52</v>
      </c>
      <c r="C71" s="77" t="s">
        <v>509</v>
      </c>
      <c r="D71" s="77" t="s">
        <v>21</v>
      </c>
      <c r="E71" s="80">
        <f>SUBTOTAL(9,E70:E70)</f>
        <v>8</v>
      </c>
    </row>
    <row r="72" spans="1:5" ht="15" hidden="1" customHeight="1" outlineLevel="2" collapsed="1" x14ac:dyDescent="0.25">
      <c r="A72" s="75">
        <v>6</v>
      </c>
      <c r="B72" s="75">
        <v>205</v>
      </c>
      <c r="C72" s="76" t="s">
        <v>397</v>
      </c>
      <c r="D72" s="76" t="s">
        <v>144</v>
      </c>
      <c r="E72" s="75">
        <v>8</v>
      </c>
    </row>
    <row r="73" spans="1:5" s="77" customFormat="1" ht="15" customHeight="1" outlineLevel="1" collapsed="1" x14ac:dyDescent="0.25">
      <c r="A73" s="80">
        <v>16</v>
      </c>
      <c r="B73" s="80">
        <v>205</v>
      </c>
      <c r="C73" s="77" t="s">
        <v>510</v>
      </c>
      <c r="D73" s="77" t="s">
        <v>144</v>
      </c>
      <c r="E73" s="80">
        <f>SUBTOTAL(9,E72:E72)</f>
        <v>8</v>
      </c>
    </row>
    <row r="74" spans="1:5" ht="15" hidden="1" customHeight="1" outlineLevel="2" collapsed="1" x14ac:dyDescent="0.25">
      <c r="A74" s="74">
        <v>7</v>
      </c>
      <c r="B74" s="75">
        <v>157</v>
      </c>
      <c r="C74" s="76" t="s">
        <v>253</v>
      </c>
      <c r="D74" s="76" t="s">
        <v>23</v>
      </c>
      <c r="E74" s="75">
        <v>6</v>
      </c>
    </row>
    <row r="75" spans="1:5" s="77" customFormat="1" ht="15" customHeight="1" outlineLevel="1" collapsed="1" x14ac:dyDescent="0.25">
      <c r="A75" s="79">
        <v>17</v>
      </c>
      <c r="B75" s="80">
        <v>157</v>
      </c>
      <c r="C75" s="77" t="s">
        <v>511</v>
      </c>
      <c r="D75" s="77" t="s">
        <v>23</v>
      </c>
      <c r="E75" s="80">
        <f>SUBTOTAL(9,E74:E74)</f>
        <v>6</v>
      </c>
    </row>
    <row r="76" spans="1:5" ht="15" hidden="1" customHeight="1" outlineLevel="2" x14ac:dyDescent="0.25">
      <c r="A76" s="74">
        <v>7</v>
      </c>
      <c r="B76" s="75">
        <v>176</v>
      </c>
      <c r="C76" s="76" t="s">
        <v>338</v>
      </c>
      <c r="D76" s="76" t="s">
        <v>339</v>
      </c>
      <c r="E76" s="75">
        <v>6</v>
      </c>
    </row>
    <row r="77" spans="1:5" s="77" customFormat="1" ht="15" customHeight="1" outlineLevel="1" collapsed="1" x14ac:dyDescent="0.25">
      <c r="A77" s="79">
        <v>18</v>
      </c>
      <c r="B77" s="80">
        <v>176</v>
      </c>
      <c r="C77" s="77" t="s">
        <v>512</v>
      </c>
      <c r="D77" s="77" t="s">
        <v>339</v>
      </c>
      <c r="E77" s="80">
        <f>SUBTOTAL(9,E76:E76)</f>
        <v>6</v>
      </c>
    </row>
    <row r="78" spans="1:5" ht="15" hidden="1" customHeight="1" outlineLevel="2" x14ac:dyDescent="0.25">
      <c r="A78" s="74">
        <v>8</v>
      </c>
      <c r="B78" s="75">
        <v>116</v>
      </c>
      <c r="C78" s="76" t="s">
        <v>290</v>
      </c>
      <c r="D78" s="76" t="s">
        <v>21</v>
      </c>
      <c r="E78" s="75">
        <v>4</v>
      </c>
    </row>
    <row r="79" spans="1:5" s="77" customFormat="1" ht="15" customHeight="1" outlineLevel="1" collapsed="1" x14ac:dyDescent="0.25">
      <c r="A79" s="79">
        <v>19</v>
      </c>
      <c r="B79" s="80">
        <v>116</v>
      </c>
      <c r="C79" s="77" t="s">
        <v>513</v>
      </c>
      <c r="D79" s="77" t="s">
        <v>21</v>
      </c>
      <c r="E79" s="80">
        <f>SUBTOTAL(9,E78:E78)</f>
        <v>4</v>
      </c>
    </row>
    <row r="80" spans="1:5" ht="15" hidden="1" customHeight="1" outlineLevel="2" x14ac:dyDescent="0.25">
      <c r="A80" s="74">
        <v>10</v>
      </c>
      <c r="B80" s="75">
        <v>154</v>
      </c>
      <c r="C80" s="76" t="s">
        <v>255</v>
      </c>
      <c r="D80" s="76" t="s">
        <v>256</v>
      </c>
      <c r="E80" s="75">
        <v>1</v>
      </c>
    </row>
    <row r="81" spans="1:5" ht="15" hidden="1" customHeight="1" outlineLevel="2" x14ac:dyDescent="0.25">
      <c r="A81" s="74">
        <v>10</v>
      </c>
      <c r="B81" s="75">
        <v>154</v>
      </c>
      <c r="C81" s="76" t="s">
        <v>255</v>
      </c>
      <c r="D81" s="76" t="s">
        <v>256</v>
      </c>
      <c r="E81" s="75">
        <v>1</v>
      </c>
    </row>
    <row r="82" spans="1:5" s="77" customFormat="1" ht="15" customHeight="1" outlineLevel="1" collapsed="1" x14ac:dyDescent="0.25">
      <c r="A82" s="79">
        <v>20</v>
      </c>
      <c r="B82" s="80">
        <v>154</v>
      </c>
      <c r="C82" s="77" t="s">
        <v>514</v>
      </c>
      <c r="D82" s="77" t="s">
        <v>256</v>
      </c>
      <c r="E82" s="80">
        <f>SUBTOTAL(9,E80:E81)</f>
        <v>2</v>
      </c>
    </row>
    <row r="83" spans="1:5" ht="15" hidden="1" customHeight="1" outlineLevel="2" x14ac:dyDescent="0.25">
      <c r="A83" s="74">
        <v>9</v>
      </c>
      <c r="B83" s="75">
        <v>144</v>
      </c>
      <c r="C83" s="76" t="s">
        <v>183</v>
      </c>
      <c r="D83" s="76" t="s">
        <v>25</v>
      </c>
      <c r="E83" s="75">
        <v>2</v>
      </c>
    </row>
    <row r="84" spans="1:5" s="77" customFormat="1" ht="15" customHeight="1" outlineLevel="1" collapsed="1" x14ac:dyDescent="0.25">
      <c r="A84" s="79">
        <v>21</v>
      </c>
      <c r="B84" s="80">
        <v>144</v>
      </c>
      <c r="C84" s="77" t="s">
        <v>515</v>
      </c>
      <c r="D84" s="77" t="s">
        <v>25</v>
      </c>
      <c r="E84" s="80">
        <f>SUBTOTAL(9,E83:E83)</f>
        <v>2</v>
      </c>
    </row>
    <row r="85" spans="1:5" ht="15" hidden="1" customHeight="1" outlineLevel="2" x14ac:dyDescent="0.25">
      <c r="A85" s="74">
        <v>9</v>
      </c>
      <c r="B85" s="75">
        <v>65</v>
      </c>
      <c r="C85" s="76" t="s">
        <v>26</v>
      </c>
      <c r="D85" s="76" t="s">
        <v>23</v>
      </c>
      <c r="E85" s="75">
        <v>2</v>
      </c>
    </row>
    <row r="86" spans="1:5" s="77" customFormat="1" ht="15" customHeight="1" outlineLevel="1" collapsed="1" x14ac:dyDescent="0.25">
      <c r="A86" s="79">
        <v>22</v>
      </c>
      <c r="B86" s="80">
        <v>65</v>
      </c>
      <c r="C86" s="77" t="s">
        <v>516</v>
      </c>
      <c r="D86" s="77" t="s">
        <v>23</v>
      </c>
      <c r="E86" s="80">
        <f>SUBTOTAL(9,E85:E85)</f>
        <v>2</v>
      </c>
    </row>
    <row r="87" spans="1:5" ht="15" hidden="1" customHeight="1" outlineLevel="2" x14ac:dyDescent="0.25">
      <c r="A87" s="74">
        <v>10</v>
      </c>
      <c r="B87" s="75">
        <v>67</v>
      </c>
      <c r="C87" s="76" t="s">
        <v>27</v>
      </c>
      <c r="D87" s="76" t="s">
        <v>28</v>
      </c>
      <c r="E87" s="75">
        <v>1</v>
      </c>
    </row>
    <row r="88" spans="1:5" s="77" customFormat="1" ht="15" customHeight="1" outlineLevel="1" collapsed="1" x14ac:dyDescent="0.25">
      <c r="A88" s="79">
        <v>23</v>
      </c>
      <c r="B88" s="80">
        <v>67</v>
      </c>
      <c r="C88" s="77" t="s">
        <v>517</v>
      </c>
      <c r="D88" s="77" t="s">
        <v>28</v>
      </c>
      <c r="E88" s="80">
        <f>SUBTOTAL(9,E87:E87)</f>
        <v>1</v>
      </c>
    </row>
    <row r="89" spans="1:5" ht="15" customHeight="1" x14ac:dyDescent="0.25">
      <c r="A89" s="90" t="s">
        <v>32</v>
      </c>
      <c r="B89" s="90"/>
      <c r="C89" s="90"/>
      <c r="D89" s="90"/>
      <c r="E89" s="90"/>
    </row>
    <row r="90" spans="1:5" ht="15" customHeight="1" x14ac:dyDescent="0.25">
      <c r="A90" s="22" t="s">
        <v>1</v>
      </c>
      <c r="B90" s="22" t="s">
        <v>2</v>
      </c>
      <c r="C90" s="26" t="s">
        <v>3</v>
      </c>
      <c r="D90" s="26" t="s">
        <v>4</v>
      </c>
      <c r="E90" s="27" t="s">
        <v>161</v>
      </c>
    </row>
    <row r="91" spans="1:5" ht="15" hidden="1" customHeight="1" outlineLevel="2" x14ac:dyDescent="0.25">
      <c r="A91" s="75">
        <v>2</v>
      </c>
      <c r="B91" s="75">
        <v>50</v>
      </c>
      <c r="C91" s="76" t="s">
        <v>35</v>
      </c>
      <c r="D91" s="76" t="s">
        <v>36</v>
      </c>
      <c r="E91" s="75">
        <v>18</v>
      </c>
    </row>
    <row r="92" spans="1:5" ht="15" hidden="1" customHeight="1" outlineLevel="2" collapsed="1" x14ac:dyDescent="0.25">
      <c r="A92" s="75">
        <v>1</v>
      </c>
      <c r="B92" s="75">
        <v>50</v>
      </c>
      <c r="C92" s="76" t="s">
        <v>35</v>
      </c>
      <c r="D92" s="76" t="s">
        <v>36</v>
      </c>
      <c r="E92" s="75">
        <v>25</v>
      </c>
    </row>
    <row r="93" spans="1:5" ht="15" hidden="1" customHeight="1" outlineLevel="2" x14ac:dyDescent="0.25">
      <c r="A93" s="75">
        <v>1</v>
      </c>
      <c r="B93" s="75">
        <v>50</v>
      </c>
      <c r="C93" s="76" t="s">
        <v>35</v>
      </c>
      <c r="D93" s="76" t="s">
        <v>36</v>
      </c>
      <c r="E93" s="75">
        <v>25</v>
      </c>
    </row>
    <row r="94" spans="1:5" ht="15" hidden="1" customHeight="1" outlineLevel="2" collapsed="1" x14ac:dyDescent="0.25">
      <c r="A94" s="75">
        <v>2</v>
      </c>
      <c r="B94" s="75">
        <v>50</v>
      </c>
      <c r="C94" s="76" t="s">
        <v>35</v>
      </c>
      <c r="D94" s="76" t="s">
        <v>36</v>
      </c>
      <c r="E94" s="75">
        <v>18</v>
      </c>
    </row>
    <row r="95" spans="1:5" ht="15" hidden="1" customHeight="1" outlineLevel="2" x14ac:dyDescent="0.25">
      <c r="A95" s="75">
        <v>2</v>
      </c>
      <c r="B95" s="75">
        <v>50</v>
      </c>
      <c r="C95" s="76" t="s">
        <v>35</v>
      </c>
      <c r="D95" s="76" t="s">
        <v>36</v>
      </c>
      <c r="E95" s="75">
        <v>18</v>
      </c>
    </row>
    <row r="96" spans="1:5" ht="15" hidden="1" customHeight="1" outlineLevel="2" collapsed="1" x14ac:dyDescent="0.25">
      <c r="A96" s="75">
        <v>1</v>
      </c>
      <c r="B96" s="75">
        <v>50</v>
      </c>
      <c r="C96" s="76" t="s">
        <v>35</v>
      </c>
      <c r="D96" s="76" t="s">
        <v>36</v>
      </c>
      <c r="E96" s="75">
        <v>25</v>
      </c>
    </row>
    <row r="97" spans="1:5" s="77" customFormat="1" ht="15" customHeight="1" outlineLevel="1" collapsed="1" x14ac:dyDescent="0.25">
      <c r="A97" s="80">
        <v>1</v>
      </c>
      <c r="B97" s="80">
        <v>50</v>
      </c>
      <c r="C97" s="77" t="s">
        <v>490</v>
      </c>
      <c r="D97" s="77" t="s">
        <v>36</v>
      </c>
      <c r="E97" s="80">
        <f>SUBTOTAL(9,E91:E96)</f>
        <v>129</v>
      </c>
    </row>
    <row r="98" spans="1:5" ht="15" hidden="1" customHeight="1" outlineLevel="2" x14ac:dyDescent="0.25">
      <c r="A98" s="75">
        <v>1</v>
      </c>
      <c r="B98" s="75">
        <v>28</v>
      </c>
      <c r="C98" s="76" t="s">
        <v>33</v>
      </c>
      <c r="D98" s="76" t="s">
        <v>34</v>
      </c>
      <c r="E98" s="75">
        <v>25</v>
      </c>
    </row>
    <row r="99" spans="1:5" ht="15" hidden="1" customHeight="1" outlineLevel="2" x14ac:dyDescent="0.25">
      <c r="A99" s="75">
        <v>2</v>
      </c>
      <c r="B99" s="75">
        <v>28</v>
      </c>
      <c r="C99" s="76" t="s">
        <v>33</v>
      </c>
      <c r="D99" s="76" t="s">
        <v>34</v>
      </c>
      <c r="E99" s="75">
        <v>18</v>
      </c>
    </row>
    <row r="100" spans="1:5" ht="15" hidden="1" customHeight="1" outlineLevel="2" x14ac:dyDescent="0.25">
      <c r="A100" s="75">
        <v>3</v>
      </c>
      <c r="B100" s="75">
        <v>28</v>
      </c>
      <c r="C100" s="76" t="s">
        <v>33</v>
      </c>
      <c r="D100" s="76" t="s">
        <v>34</v>
      </c>
      <c r="E100" s="75">
        <v>15</v>
      </c>
    </row>
    <row r="101" spans="1:5" ht="15" hidden="1" customHeight="1" outlineLevel="2" collapsed="1" x14ac:dyDescent="0.25">
      <c r="A101" s="75">
        <v>3</v>
      </c>
      <c r="B101" s="75">
        <v>28</v>
      </c>
      <c r="C101" s="76" t="s">
        <v>33</v>
      </c>
      <c r="D101" s="76" t="s">
        <v>34</v>
      </c>
      <c r="E101" s="75">
        <v>15</v>
      </c>
    </row>
    <row r="102" spans="1:5" ht="15" hidden="1" customHeight="1" outlineLevel="2" x14ac:dyDescent="0.25">
      <c r="A102" s="75">
        <v>3</v>
      </c>
      <c r="B102" s="75">
        <v>28</v>
      </c>
      <c r="C102" s="76" t="s">
        <v>33</v>
      </c>
      <c r="D102" s="76" t="s">
        <v>34</v>
      </c>
      <c r="E102" s="75">
        <v>15</v>
      </c>
    </row>
    <row r="103" spans="1:5" ht="15" hidden="1" customHeight="1" outlineLevel="2" x14ac:dyDescent="0.25">
      <c r="A103" s="75">
        <v>1</v>
      </c>
      <c r="B103" s="75">
        <v>28</v>
      </c>
      <c r="C103" s="76" t="s">
        <v>33</v>
      </c>
      <c r="D103" s="76" t="s">
        <v>34</v>
      </c>
      <c r="E103" s="75">
        <v>25</v>
      </c>
    </row>
    <row r="104" spans="1:5" s="77" customFormat="1" ht="15" customHeight="1" outlineLevel="1" collapsed="1" x14ac:dyDescent="0.25">
      <c r="A104" s="80">
        <v>2</v>
      </c>
      <c r="B104" s="80">
        <v>28</v>
      </c>
      <c r="C104" s="77" t="s">
        <v>497</v>
      </c>
      <c r="D104" s="77" t="s">
        <v>34</v>
      </c>
      <c r="E104" s="80">
        <f>SUBTOTAL(9,E98:E103)</f>
        <v>113</v>
      </c>
    </row>
    <row r="105" spans="1:5" ht="15" hidden="1" customHeight="1" outlineLevel="2" x14ac:dyDescent="0.25">
      <c r="A105" s="75">
        <v>1</v>
      </c>
      <c r="B105" s="75">
        <v>11</v>
      </c>
      <c r="C105" s="76" t="s">
        <v>141</v>
      </c>
      <c r="D105" s="76" t="s">
        <v>142</v>
      </c>
      <c r="E105" s="75">
        <v>25</v>
      </c>
    </row>
    <row r="106" spans="1:5" ht="15" hidden="1" customHeight="1" outlineLevel="2" x14ac:dyDescent="0.25">
      <c r="A106" s="75">
        <v>1</v>
      </c>
      <c r="B106" s="75">
        <v>11</v>
      </c>
      <c r="C106" s="76" t="s">
        <v>141</v>
      </c>
      <c r="D106" s="76" t="s">
        <v>142</v>
      </c>
      <c r="E106" s="75">
        <v>25</v>
      </c>
    </row>
    <row r="107" spans="1:5" ht="15" hidden="1" customHeight="1" outlineLevel="2" x14ac:dyDescent="0.25">
      <c r="A107" s="75">
        <v>4</v>
      </c>
      <c r="B107" s="75">
        <v>11</v>
      </c>
      <c r="C107" s="76" t="s">
        <v>141</v>
      </c>
      <c r="D107" s="76" t="s">
        <v>142</v>
      </c>
      <c r="E107" s="75">
        <v>12</v>
      </c>
    </row>
    <row r="108" spans="1:5" ht="15" hidden="1" customHeight="1" outlineLevel="2" x14ac:dyDescent="0.25">
      <c r="A108" s="75">
        <v>2</v>
      </c>
      <c r="B108" s="75">
        <v>11</v>
      </c>
      <c r="C108" s="76" t="s">
        <v>141</v>
      </c>
      <c r="D108" s="76" t="s">
        <v>142</v>
      </c>
      <c r="E108" s="75">
        <v>18</v>
      </c>
    </row>
    <row r="109" spans="1:5" ht="15" hidden="1" customHeight="1" outlineLevel="2" x14ac:dyDescent="0.25">
      <c r="A109" s="75">
        <v>2</v>
      </c>
      <c r="B109" s="75">
        <v>11</v>
      </c>
      <c r="C109" s="76" t="s">
        <v>141</v>
      </c>
      <c r="D109" s="76" t="s">
        <v>142</v>
      </c>
      <c r="E109" s="75">
        <v>18</v>
      </c>
    </row>
    <row r="110" spans="1:5" s="77" customFormat="1" ht="15" customHeight="1" outlineLevel="1" collapsed="1" x14ac:dyDescent="0.25">
      <c r="A110" s="80">
        <v>3</v>
      </c>
      <c r="B110" s="80">
        <v>11</v>
      </c>
      <c r="C110" s="77" t="s">
        <v>489</v>
      </c>
      <c r="D110" s="77" t="s">
        <v>142</v>
      </c>
      <c r="E110" s="80">
        <f>SUBTOTAL(9,E105:E109)</f>
        <v>98</v>
      </c>
    </row>
    <row r="111" spans="1:5" ht="15" hidden="1" customHeight="1" outlineLevel="2" x14ac:dyDescent="0.25">
      <c r="A111" s="75">
        <v>3</v>
      </c>
      <c r="B111" s="75">
        <v>68</v>
      </c>
      <c r="C111" s="76" t="s">
        <v>37</v>
      </c>
      <c r="D111" s="76" t="s">
        <v>38</v>
      </c>
      <c r="E111" s="75">
        <v>15</v>
      </c>
    </row>
    <row r="112" spans="1:5" ht="15" hidden="1" customHeight="1" outlineLevel="2" x14ac:dyDescent="0.25">
      <c r="A112" s="75">
        <v>3</v>
      </c>
      <c r="B112" s="75">
        <v>68</v>
      </c>
      <c r="C112" s="76" t="s">
        <v>37</v>
      </c>
      <c r="D112" s="76" t="s">
        <v>91</v>
      </c>
      <c r="E112" s="75">
        <v>15</v>
      </c>
    </row>
    <row r="113" spans="1:5" ht="15" hidden="1" customHeight="1" outlineLevel="2" x14ac:dyDescent="0.25">
      <c r="A113" s="75">
        <v>2</v>
      </c>
      <c r="B113" s="75">
        <v>68</v>
      </c>
      <c r="C113" s="76" t="s">
        <v>37</v>
      </c>
      <c r="D113" s="76" t="s">
        <v>91</v>
      </c>
      <c r="E113" s="75">
        <v>18</v>
      </c>
    </row>
    <row r="114" spans="1:5" ht="15" hidden="1" customHeight="1" outlineLevel="2" x14ac:dyDescent="0.25">
      <c r="A114" s="75">
        <v>6</v>
      </c>
      <c r="B114" s="75">
        <v>68</v>
      </c>
      <c r="C114" s="76" t="s">
        <v>37</v>
      </c>
      <c r="D114" s="76" t="s">
        <v>91</v>
      </c>
      <c r="E114" s="75">
        <v>8</v>
      </c>
    </row>
    <row r="115" spans="1:5" ht="15" hidden="1" customHeight="1" outlineLevel="2" x14ac:dyDescent="0.25">
      <c r="A115" s="75">
        <v>6</v>
      </c>
      <c r="B115" s="75">
        <v>68</v>
      </c>
      <c r="C115" s="76" t="s">
        <v>37</v>
      </c>
      <c r="D115" s="76" t="s">
        <v>91</v>
      </c>
      <c r="E115" s="75">
        <v>8</v>
      </c>
    </row>
    <row r="116" spans="1:5" s="77" customFormat="1" ht="15" customHeight="1" outlineLevel="1" collapsed="1" x14ac:dyDescent="0.25">
      <c r="A116" s="68">
        <v>4</v>
      </c>
      <c r="B116" s="68">
        <v>68</v>
      </c>
      <c r="C116" s="83" t="s">
        <v>518</v>
      </c>
      <c r="D116" s="83" t="s">
        <v>91</v>
      </c>
      <c r="E116" s="68">
        <f>SUBTOTAL(9,E111:E115)</f>
        <v>64</v>
      </c>
    </row>
    <row r="117" spans="1:5" ht="15" hidden="1" customHeight="1" outlineLevel="2" collapsed="1" x14ac:dyDescent="0.25">
      <c r="A117" s="75">
        <v>4</v>
      </c>
      <c r="B117" s="75">
        <v>333</v>
      </c>
      <c r="C117" s="76" t="s">
        <v>39</v>
      </c>
      <c r="D117" s="76" t="s">
        <v>40</v>
      </c>
      <c r="E117" s="75">
        <v>12</v>
      </c>
    </row>
    <row r="118" spans="1:5" ht="15" hidden="1" customHeight="1" outlineLevel="2" x14ac:dyDescent="0.25">
      <c r="A118" s="75">
        <v>5</v>
      </c>
      <c r="B118" s="75">
        <v>333</v>
      </c>
      <c r="C118" s="76" t="s">
        <v>39</v>
      </c>
      <c r="D118" s="76" t="s">
        <v>40</v>
      </c>
      <c r="E118" s="75">
        <v>10</v>
      </c>
    </row>
    <row r="119" spans="1:5" ht="15" hidden="1" customHeight="1" outlineLevel="2" x14ac:dyDescent="0.25">
      <c r="A119" s="75">
        <v>5</v>
      </c>
      <c r="B119" s="75">
        <v>333</v>
      </c>
      <c r="C119" s="76" t="s">
        <v>39</v>
      </c>
      <c r="D119" s="76" t="s">
        <v>40</v>
      </c>
      <c r="E119" s="75">
        <v>10</v>
      </c>
    </row>
    <row r="120" spans="1:5" ht="15" hidden="1" customHeight="1" outlineLevel="2" x14ac:dyDescent="0.25">
      <c r="A120" s="75">
        <v>3</v>
      </c>
      <c r="B120" s="75">
        <v>333</v>
      </c>
      <c r="C120" s="76" t="s">
        <v>39</v>
      </c>
      <c r="D120" s="76" t="s">
        <v>40</v>
      </c>
      <c r="E120" s="75">
        <v>15</v>
      </c>
    </row>
    <row r="121" spans="1:5" ht="15" hidden="1" customHeight="1" outlineLevel="2" collapsed="1" x14ac:dyDescent="0.25">
      <c r="A121" s="75">
        <v>5</v>
      </c>
      <c r="B121" s="75">
        <v>333</v>
      </c>
      <c r="C121" s="76" t="s">
        <v>39</v>
      </c>
      <c r="D121" s="76" t="s">
        <v>40</v>
      </c>
      <c r="E121" s="75">
        <v>10</v>
      </c>
    </row>
    <row r="122" spans="1:5" ht="15" hidden="1" customHeight="1" outlineLevel="2" x14ac:dyDescent="0.25">
      <c r="A122" s="75">
        <v>7</v>
      </c>
      <c r="B122" s="75">
        <v>333</v>
      </c>
      <c r="C122" s="76" t="s">
        <v>39</v>
      </c>
      <c r="D122" s="76" t="s">
        <v>40</v>
      </c>
      <c r="E122" s="75">
        <v>6</v>
      </c>
    </row>
    <row r="123" spans="1:5" s="77" customFormat="1" ht="15" customHeight="1" outlineLevel="1" collapsed="1" x14ac:dyDescent="0.25">
      <c r="A123" s="68">
        <v>5</v>
      </c>
      <c r="B123" s="68">
        <v>333</v>
      </c>
      <c r="C123" s="83" t="s">
        <v>519</v>
      </c>
      <c r="D123" s="83" t="s">
        <v>40</v>
      </c>
      <c r="E123" s="68">
        <f>SUBTOTAL(9,E117:E122)</f>
        <v>63</v>
      </c>
    </row>
    <row r="124" spans="1:5" ht="15" hidden="1" customHeight="1" outlineLevel="2" collapsed="1" x14ac:dyDescent="0.25">
      <c r="A124" s="75">
        <v>4</v>
      </c>
      <c r="B124" s="75">
        <v>21</v>
      </c>
      <c r="C124" s="76" t="s">
        <v>49</v>
      </c>
      <c r="D124" s="76" t="s">
        <v>50</v>
      </c>
      <c r="E124" s="75">
        <v>12</v>
      </c>
    </row>
    <row r="125" spans="1:5" ht="15" hidden="1" customHeight="1" outlineLevel="2" x14ac:dyDescent="0.25">
      <c r="A125" s="75">
        <v>10</v>
      </c>
      <c r="B125" s="75">
        <v>21</v>
      </c>
      <c r="C125" s="76" t="s">
        <v>49</v>
      </c>
      <c r="D125" s="76" t="s">
        <v>50</v>
      </c>
      <c r="E125" s="75">
        <v>1</v>
      </c>
    </row>
    <row r="126" spans="1:5" ht="15" hidden="1" customHeight="1" outlineLevel="2" x14ac:dyDescent="0.25">
      <c r="A126" s="75">
        <v>9</v>
      </c>
      <c r="B126" s="75">
        <v>21</v>
      </c>
      <c r="C126" s="76" t="s">
        <v>49</v>
      </c>
      <c r="D126" s="76" t="s">
        <v>50</v>
      </c>
      <c r="E126" s="75">
        <v>2</v>
      </c>
    </row>
    <row r="127" spans="1:5" ht="15" hidden="1" customHeight="1" outlineLevel="2" x14ac:dyDescent="0.25">
      <c r="A127" s="75">
        <v>2</v>
      </c>
      <c r="B127" s="75">
        <v>21</v>
      </c>
      <c r="C127" s="76" t="s">
        <v>49</v>
      </c>
      <c r="D127" s="76" t="s">
        <v>50</v>
      </c>
      <c r="E127" s="75">
        <v>18</v>
      </c>
    </row>
    <row r="128" spans="1:5" ht="15" hidden="1" customHeight="1" outlineLevel="2" collapsed="1" x14ac:dyDescent="0.25">
      <c r="A128" s="75">
        <v>4</v>
      </c>
      <c r="B128" s="75">
        <v>21</v>
      </c>
      <c r="C128" s="76" t="s">
        <v>49</v>
      </c>
      <c r="D128" s="76" t="s">
        <v>50</v>
      </c>
      <c r="E128" s="75">
        <v>12</v>
      </c>
    </row>
    <row r="129" spans="1:5" ht="15" hidden="1" customHeight="1" outlineLevel="2" x14ac:dyDescent="0.25">
      <c r="A129" s="75">
        <v>5</v>
      </c>
      <c r="B129" s="75">
        <v>21</v>
      </c>
      <c r="C129" s="76" t="s">
        <v>49</v>
      </c>
      <c r="D129" s="76" t="s">
        <v>50</v>
      </c>
      <c r="E129" s="75">
        <v>10</v>
      </c>
    </row>
    <row r="130" spans="1:5" s="77" customFormat="1" ht="15" customHeight="1" outlineLevel="1" collapsed="1" x14ac:dyDescent="0.25">
      <c r="A130" s="80">
        <v>6</v>
      </c>
      <c r="B130" s="80">
        <v>21</v>
      </c>
      <c r="C130" s="77" t="s">
        <v>520</v>
      </c>
      <c r="D130" s="77" t="s">
        <v>50</v>
      </c>
      <c r="E130" s="80">
        <f>SUBTOTAL(9,E124:E129)</f>
        <v>55</v>
      </c>
    </row>
    <row r="131" spans="1:5" ht="15" hidden="1" customHeight="1" outlineLevel="2" collapsed="1" x14ac:dyDescent="0.25">
      <c r="A131" s="75">
        <v>8</v>
      </c>
      <c r="B131" s="75">
        <v>153</v>
      </c>
      <c r="C131" s="76" t="s">
        <v>262</v>
      </c>
      <c r="D131" s="76" t="s">
        <v>205</v>
      </c>
      <c r="E131" s="75">
        <v>4</v>
      </c>
    </row>
    <row r="132" spans="1:5" ht="15" hidden="1" customHeight="1" outlineLevel="2" x14ac:dyDescent="0.25">
      <c r="A132" s="75">
        <v>5</v>
      </c>
      <c r="B132" s="75">
        <v>153</v>
      </c>
      <c r="C132" s="76" t="s">
        <v>262</v>
      </c>
      <c r="D132" s="76" t="s">
        <v>205</v>
      </c>
      <c r="E132" s="75">
        <v>10</v>
      </c>
    </row>
    <row r="133" spans="1:5" ht="15" hidden="1" customHeight="1" outlineLevel="2" x14ac:dyDescent="0.25">
      <c r="A133" s="75">
        <v>5</v>
      </c>
      <c r="B133" s="75">
        <v>153</v>
      </c>
      <c r="C133" s="76" t="s">
        <v>262</v>
      </c>
      <c r="D133" s="76" t="s">
        <v>205</v>
      </c>
      <c r="E133" s="75">
        <v>10</v>
      </c>
    </row>
    <row r="134" spans="1:5" ht="15" hidden="1" customHeight="1" outlineLevel="2" x14ac:dyDescent="0.25">
      <c r="A134" s="75">
        <v>6</v>
      </c>
      <c r="B134" s="75">
        <v>153</v>
      </c>
      <c r="C134" s="76" t="s">
        <v>262</v>
      </c>
      <c r="D134" s="76" t="s">
        <v>205</v>
      </c>
      <c r="E134" s="75">
        <v>8</v>
      </c>
    </row>
    <row r="135" spans="1:5" ht="15" hidden="1" customHeight="1" outlineLevel="2" x14ac:dyDescent="0.25">
      <c r="A135" s="75">
        <v>4</v>
      </c>
      <c r="B135" s="75">
        <v>153</v>
      </c>
      <c r="C135" s="76" t="s">
        <v>262</v>
      </c>
      <c r="D135" s="76" t="s">
        <v>205</v>
      </c>
      <c r="E135" s="75">
        <v>12</v>
      </c>
    </row>
    <row r="136" spans="1:5" s="77" customFormat="1" ht="15" customHeight="1" outlineLevel="1" collapsed="1" x14ac:dyDescent="0.25">
      <c r="A136" s="80">
        <v>7</v>
      </c>
      <c r="B136" s="80">
        <v>153</v>
      </c>
      <c r="C136" s="77" t="s">
        <v>521</v>
      </c>
      <c r="D136" s="77" t="s">
        <v>205</v>
      </c>
      <c r="E136" s="80">
        <f>SUBTOTAL(9,E131:E135)</f>
        <v>44</v>
      </c>
    </row>
    <row r="137" spans="1:5" ht="15" hidden="1" customHeight="1" outlineLevel="2" x14ac:dyDescent="0.25">
      <c r="A137" s="75">
        <v>10</v>
      </c>
      <c r="B137" s="75">
        <v>214</v>
      </c>
      <c r="C137" s="76" t="s">
        <v>379</v>
      </c>
      <c r="D137" s="76" t="s">
        <v>323</v>
      </c>
      <c r="E137" s="75">
        <v>1</v>
      </c>
    </row>
    <row r="138" spans="1:5" ht="15" hidden="1" customHeight="1" outlineLevel="2" collapsed="1" x14ac:dyDescent="0.25">
      <c r="A138" s="75">
        <v>1</v>
      </c>
      <c r="B138" s="75">
        <v>214</v>
      </c>
      <c r="C138" s="76" t="s">
        <v>379</v>
      </c>
      <c r="D138" s="76" t="s">
        <v>323</v>
      </c>
      <c r="E138" s="75">
        <v>25</v>
      </c>
    </row>
    <row r="139" spans="1:5" ht="15" hidden="1" customHeight="1" outlineLevel="2" x14ac:dyDescent="0.25">
      <c r="A139" s="75">
        <v>3</v>
      </c>
      <c r="B139" s="75">
        <v>214</v>
      </c>
      <c r="C139" s="76" t="s">
        <v>379</v>
      </c>
      <c r="D139" s="76" t="s">
        <v>323</v>
      </c>
      <c r="E139" s="75">
        <v>15</v>
      </c>
    </row>
    <row r="140" spans="1:5" s="77" customFormat="1" ht="15" customHeight="1" outlineLevel="1" collapsed="1" x14ac:dyDescent="0.25">
      <c r="A140" s="80">
        <v>8</v>
      </c>
      <c r="B140" s="80">
        <v>214</v>
      </c>
      <c r="C140" s="77" t="s">
        <v>488</v>
      </c>
      <c r="D140" s="77" t="s">
        <v>323</v>
      </c>
      <c r="E140" s="80">
        <f>SUBTOTAL(9,E137:E139)</f>
        <v>41</v>
      </c>
    </row>
    <row r="141" spans="1:5" ht="15" hidden="1" customHeight="1" outlineLevel="2" x14ac:dyDescent="0.25">
      <c r="A141" s="75">
        <v>5</v>
      </c>
      <c r="B141" s="75">
        <v>145</v>
      </c>
      <c r="C141" s="76" t="s">
        <v>41</v>
      </c>
      <c r="D141" s="76" t="s">
        <v>42</v>
      </c>
      <c r="E141" s="75">
        <v>10</v>
      </c>
    </row>
    <row r="142" spans="1:5" ht="15" hidden="1" customHeight="1" outlineLevel="2" collapsed="1" x14ac:dyDescent="0.25">
      <c r="A142" s="75">
        <v>5</v>
      </c>
      <c r="B142" s="75">
        <v>145</v>
      </c>
      <c r="C142" s="76" t="s">
        <v>41</v>
      </c>
      <c r="D142" s="76" t="s">
        <v>42</v>
      </c>
      <c r="E142" s="75">
        <v>10</v>
      </c>
    </row>
    <row r="143" spans="1:5" ht="15" hidden="1" customHeight="1" outlineLevel="2" x14ac:dyDescent="0.25">
      <c r="A143" s="75">
        <v>4</v>
      </c>
      <c r="B143" s="75">
        <v>145</v>
      </c>
      <c r="C143" s="76" t="s">
        <v>41</v>
      </c>
      <c r="D143" s="76" t="s">
        <v>42</v>
      </c>
      <c r="E143" s="75">
        <v>12</v>
      </c>
    </row>
    <row r="144" spans="1:5" ht="15" hidden="1" customHeight="1" outlineLevel="2" x14ac:dyDescent="0.25">
      <c r="A144" s="75">
        <v>7</v>
      </c>
      <c r="B144" s="75">
        <v>145</v>
      </c>
      <c r="C144" s="76" t="s">
        <v>41</v>
      </c>
      <c r="D144" s="76" t="s">
        <v>42</v>
      </c>
      <c r="E144" s="75">
        <v>6</v>
      </c>
    </row>
    <row r="145" spans="1:5" s="77" customFormat="1" ht="15" customHeight="1" outlineLevel="1" collapsed="1" x14ac:dyDescent="0.25">
      <c r="A145" s="80">
        <v>9</v>
      </c>
      <c r="B145" s="80">
        <v>145</v>
      </c>
      <c r="C145" s="77" t="s">
        <v>522</v>
      </c>
      <c r="D145" s="77" t="s">
        <v>42</v>
      </c>
      <c r="E145" s="80">
        <f>SUBTOTAL(9,E141:E144)</f>
        <v>38</v>
      </c>
    </row>
    <row r="146" spans="1:5" ht="15" hidden="1" customHeight="1" outlineLevel="2" x14ac:dyDescent="0.25">
      <c r="A146" s="75">
        <v>6</v>
      </c>
      <c r="B146" s="75">
        <v>51</v>
      </c>
      <c r="C146" s="76" t="s">
        <v>43</v>
      </c>
      <c r="D146" s="76" t="s">
        <v>36</v>
      </c>
      <c r="E146" s="75">
        <v>8</v>
      </c>
    </row>
    <row r="147" spans="1:5" ht="15" hidden="1" customHeight="1" outlineLevel="2" x14ac:dyDescent="0.25">
      <c r="A147" s="75">
        <v>6</v>
      </c>
      <c r="B147" s="75">
        <v>51</v>
      </c>
      <c r="C147" s="76" t="s">
        <v>43</v>
      </c>
      <c r="D147" s="76" t="s">
        <v>36</v>
      </c>
      <c r="E147" s="75">
        <v>8</v>
      </c>
    </row>
    <row r="148" spans="1:5" ht="15" hidden="1" customHeight="1" outlineLevel="2" x14ac:dyDescent="0.25">
      <c r="A148" s="75">
        <v>9</v>
      </c>
      <c r="B148" s="75">
        <v>51</v>
      </c>
      <c r="C148" s="76" t="s">
        <v>43</v>
      </c>
      <c r="D148" s="76" t="s">
        <v>36</v>
      </c>
      <c r="E148" s="75">
        <v>2</v>
      </c>
    </row>
    <row r="149" spans="1:5" ht="15" hidden="1" customHeight="1" outlineLevel="2" x14ac:dyDescent="0.25">
      <c r="A149" s="75">
        <v>4</v>
      </c>
      <c r="B149" s="75">
        <v>51</v>
      </c>
      <c r="C149" s="76" t="s">
        <v>43</v>
      </c>
      <c r="D149" s="76" t="s">
        <v>36</v>
      </c>
      <c r="E149" s="75">
        <v>12</v>
      </c>
    </row>
    <row r="150" spans="1:5" ht="15" hidden="1" customHeight="1" outlineLevel="2" x14ac:dyDescent="0.25">
      <c r="A150" s="75">
        <v>6</v>
      </c>
      <c r="B150" s="75">
        <v>51</v>
      </c>
      <c r="C150" s="76" t="s">
        <v>43</v>
      </c>
      <c r="D150" s="76" t="s">
        <v>36</v>
      </c>
      <c r="E150" s="75">
        <v>8</v>
      </c>
    </row>
    <row r="151" spans="1:5" s="77" customFormat="1" ht="15" customHeight="1" outlineLevel="1" collapsed="1" x14ac:dyDescent="0.25">
      <c r="A151" s="80">
        <v>10</v>
      </c>
      <c r="B151" s="80">
        <v>51</v>
      </c>
      <c r="C151" s="77" t="s">
        <v>523</v>
      </c>
      <c r="D151" s="77" t="s">
        <v>36</v>
      </c>
      <c r="E151" s="80">
        <f>SUBTOTAL(9,E146:E150)</f>
        <v>38</v>
      </c>
    </row>
    <row r="152" spans="1:5" ht="15" hidden="1" customHeight="1" outlineLevel="2" x14ac:dyDescent="0.25">
      <c r="A152" s="75">
        <v>4</v>
      </c>
      <c r="B152" s="75">
        <v>143</v>
      </c>
      <c r="C152" s="76" t="s">
        <v>184</v>
      </c>
      <c r="D152" s="76" t="s">
        <v>185</v>
      </c>
      <c r="E152" s="75">
        <v>12</v>
      </c>
    </row>
    <row r="153" spans="1:5" s="77" customFormat="1" ht="15" customHeight="1" outlineLevel="1" collapsed="1" x14ac:dyDescent="0.25">
      <c r="A153" s="80">
        <v>11</v>
      </c>
      <c r="B153" s="80">
        <v>143</v>
      </c>
      <c r="C153" s="77" t="s">
        <v>524</v>
      </c>
      <c r="D153" s="77" t="s">
        <v>185</v>
      </c>
      <c r="E153" s="80">
        <f>SUBTOTAL(9,E152:E152)</f>
        <v>12</v>
      </c>
    </row>
    <row r="154" spans="1:5" ht="15" hidden="1" customHeight="1" outlineLevel="2" x14ac:dyDescent="0.25">
      <c r="A154" s="75">
        <v>10</v>
      </c>
      <c r="B154" s="75">
        <v>165</v>
      </c>
      <c r="C154" s="76" t="s">
        <v>257</v>
      </c>
      <c r="D154" s="76" t="s">
        <v>52</v>
      </c>
      <c r="E154" s="75">
        <v>1</v>
      </c>
    </row>
    <row r="155" spans="1:5" ht="15" hidden="1" customHeight="1" outlineLevel="2" x14ac:dyDescent="0.25">
      <c r="A155" s="75">
        <v>10</v>
      </c>
      <c r="B155" s="75">
        <v>165</v>
      </c>
      <c r="C155" s="76" t="s">
        <v>257</v>
      </c>
      <c r="D155" s="76" t="s">
        <v>52</v>
      </c>
      <c r="E155" s="75">
        <v>1</v>
      </c>
    </row>
    <row r="156" spans="1:5" ht="15" hidden="1" customHeight="1" outlineLevel="2" x14ac:dyDescent="0.25">
      <c r="A156" s="75">
        <v>8</v>
      </c>
      <c r="B156" s="75">
        <v>165</v>
      </c>
      <c r="C156" s="76" t="s">
        <v>257</v>
      </c>
      <c r="D156" s="76" t="s">
        <v>52</v>
      </c>
      <c r="E156" s="75">
        <v>4</v>
      </c>
    </row>
    <row r="157" spans="1:5" ht="15" hidden="1" customHeight="1" outlineLevel="2" x14ac:dyDescent="0.25">
      <c r="A157" s="75">
        <v>7</v>
      </c>
      <c r="B157" s="75">
        <v>165</v>
      </c>
      <c r="C157" s="76" t="s">
        <v>257</v>
      </c>
      <c r="D157" s="76" t="s">
        <v>52</v>
      </c>
      <c r="E157" s="75">
        <v>6</v>
      </c>
    </row>
    <row r="158" spans="1:5" s="77" customFormat="1" ht="15" customHeight="1" outlineLevel="1" collapsed="1" x14ac:dyDescent="0.25">
      <c r="A158" s="80">
        <v>12</v>
      </c>
      <c r="B158" s="80">
        <v>165</v>
      </c>
      <c r="C158" s="77" t="s">
        <v>525</v>
      </c>
      <c r="D158" s="77" t="s">
        <v>52</v>
      </c>
      <c r="E158" s="80">
        <f>SUBTOTAL(9,E154:E157)</f>
        <v>12</v>
      </c>
    </row>
    <row r="159" spans="1:5" ht="15" hidden="1" customHeight="1" outlineLevel="2" collapsed="1" x14ac:dyDescent="0.25">
      <c r="A159" s="75">
        <v>9</v>
      </c>
      <c r="B159" s="75">
        <v>105</v>
      </c>
      <c r="C159" s="76" t="s">
        <v>190</v>
      </c>
      <c r="D159" s="76" t="s">
        <v>191</v>
      </c>
      <c r="E159" s="75">
        <v>2</v>
      </c>
    </row>
    <row r="160" spans="1:5" ht="15" hidden="1" customHeight="1" outlineLevel="2" x14ac:dyDescent="0.25">
      <c r="A160" s="75">
        <v>7</v>
      </c>
      <c r="B160" s="75">
        <v>105</v>
      </c>
      <c r="C160" s="76" t="s">
        <v>190</v>
      </c>
      <c r="D160" s="76" t="s">
        <v>191</v>
      </c>
      <c r="E160" s="75">
        <v>6</v>
      </c>
    </row>
    <row r="161" spans="1:5" ht="15" hidden="1" customHeight="1" outlineLevel="2" x14ac:dyDescent="0.25">
      <c r="A161" s="75">
        <v>9</v>
      </c>
      <c r="B161" s="75">
        <v>105</v>
      </c>
      <c r="C161" s="76" t="s">
        <v>190</v>
      </c>
      <c r="D161" s="76" t="s">
        <v>191</v>
      </c>
      <c r="E161" s="75">
        <v>2</v>
      </c>
    </row>
    <row r="162" spans="1:5" s="77" customFormat="1" ht="15" customHeight="1" outlineLevel="1" collapsed="1" x14ac:dyDescent="0.25">
      <c r="A162" s="80">
        <v>13</v>
      </c>
      <c r="B162" s="80">
        <v>105</v>
      </c>
      <c r="C162" s="77" t="s">
        <v>526</v>
      </c>
      <c r="D162" s="77" t="s">
        <v>191</v>
      </c>
      <c r="E162" s="80">
        <f>SUBTOTAL(9,E159:E161)</f>
        <v>10</v>
      </c>
    </row>
    <row r="163" spans="1:5" ht="15" hidden="1" customHeight="1" outlineLevel="2" x14ac:dyDescent="0.25">
      <c r="A163" s="75">
        <v>9</v>
      </c>
      <c r="B163" s="75">
        <v>19</v>
      </c>
      <c r="C163" s="76" t="s">
        <v>186</v>
      </c>
      <c r="D163" s="76" t="s">
        <v>77</v>
      </c>
      <c r="E163" s="75">
        <v>2</v>
      </c>
    </row>
    <row r="164" spans="1:5" ht="15" hidden="1" customHeight="1" outlineLevel="2" x14ac:dyDescent="0.25">
      <c r="A164" s="75">
        <v>6</v>
      </c>
      <c r="B164" s="75">
        <v>19</v>
      </c>
      <c r="C164" s="76" t="s">
        <v>186</v>
      </c>
      <c r="D164" s="76" t="s">
        <v>77</v>
      </c>
      <c r="E164" s="75">
        <v>8</v>
      </c>
    </row>
    <row r="165" spans="1:5" s="77" customFormat="1" ht="15" customHeight="1" outlineLevel="1" collapsed="1" x14ac:dyDescent="0.25">
      <c r="A165" s="80">
        <v>14</v>
      </c>
      <c r="B165" s="80">
        <v>19</v>
      </c>
      <c r="C165" s="77" t="s">
        <v>527</v>
      </c>
      <c r="D165" s="77" t="s">
        <v>77</v>
      </c>
      <c r="E165" s="80">
        <f>SUBTOTAL(9,E163:E164)</f>
        <v>10</v>
      </c>
    </row>
    <row r="166" spans="1:5" ht="15" hidden="1" customHeight="1" outlineLevel="2" x14ac:dyDescent="0.25">
      <c r="A166" s="75">
        <v>9</v>
      </c>
      <c r="B166" s="75">
        <v>69</v>
      </c>
      <c r="C166" s="76" t="s">
        <v>62</v>
      </c>
      <c r="D166" s="76" t="s">
        <v>63</v>
      </c>
      <c r="E166" s="75">
        <v>2</v>
      </c>
    </row>
    <row r="167" spans="1:5" ht="15" hidden="1" customHeight="1" outlineLevel="2" x14ac:dyDescent="0.25">
      <c r="A167" s="75">
        <v>8</v>
      </c>
      <c r="B167" s="75">
        <v>69</v>
      </c>
      <c r="C167" s="76" t="s">
        <v>62</v>
      </c>
      <c r="D167" s="76" t="s">
        <v>63</v>
      </c>
      <c r="E167" s="75">
        <v>4</v>
      </c>
    </row>
    <row r="168" spans="1:5" ht="15" hidden="1" customHeight="1" outlineLevel="2" x14ac:dyDescent="0.25">
      <c r="A168" s="75">
        <v>8</v>
      </c>
      <c r="B168" s="75">
        <v>69</v>
      </c>
      <c r="C168" s="76" t="s">
        <v>62</v>
      </c>
      <c r="D168" s="76" t="s">
        <v>63</v>
      </c>
      <c r="E168" s="75">
        <v>4</v>
      </c>
    </row>
    <row r="169" spans="1:5" s="77" customFormat="1" ht="15" customHeight="1" outlineLevel="1" collapsed="1" x14ac:dyDescent="0.25">
      <c r="A169" s="80">
        <v>15</v>
      </c>
      <c r="B169" s="80">
        <v>69</v>
      </c>
      <c r="C169" s="77" t="s">
        <v>528</v>
      </c>
      <c r="D169" s="77" t="s">
        <v>63</v>
      </c>
      <c r="E169" s="80">
        <f>SUBTOTAL(9,E166:E168)</f>
        <v>10</v>
      </c>
    </row>
    <row r="170" spans="1:5" ht="15" hidden="1" customHeight="1" outlineLevel="2" x14ac:dyDescent="0.25">
      <c r="A170" s="75">
        <v>8</v>
      </c>
      <c r="B170" s="75">
        <v>149</v>
      </c>
      <c r="C170" s="76" t="s">
        <v>46</v>
      </c>
      <c r="D170" s="76" t="s">
        <v>42</v>
      </c>
      <c r="E170" s="75">
        <v>4</v>
      </c>
    </row>
    <row r="171" spans="1:5" ht="15" hidden="1" customHeight="1" outlineLevel="2" x14ac:dyDescent="0.25">
      <c r="A171" s="75">
        <v>8</v>
      </c>
      <c r="B171" s="75">
        <v>149</v>
      </c>
      <c r="C171" s="76" t="s">
        <v>46</v>
      </c>
      <c r="D171" s="76" t="s">
        <v>42</v>
      </c>
      <c r="E171" s="75">
        <v>4</v>
      </c>
    </row>
    <row r="172" spans="1:5" s="77" customFormat="1" ht="15" customHeight="1" outlineLevel="1" collapsed="1" x14ac:dyDescent="0.25">
      <c r="A172" s="80">
        <v>16</v>
      </c>
      <c r="B172" s="80">
        <v>149</v>
      </c>
      <c r="C172" s="77" t="s">
        <v>529</v>
      </c>
      <c r="D172" s="77" t="s">
        <v>42</v>
      </c>
      <c r="E172" s="80">
        <f>SUBTOTAL(9,E170:E171)</f>
        <v>8</v>
      </c>
    </row>
    <row r="173" spans="1:5" ht="15" hidden="1" customHeight="1" outlineLevel="2" x14ac:dyDescent="0.25">
      <c r="A173" s="75">
        <v>6</v>
      </c>
      <c r="B173" s="75">
        <v>32</v>
      </c>
      <c r="C173" s="76" t="s">
        <v>117</v>
      </c>
      <c r="D173" s="76" t="s">
        <v>419</v>
      </c>
      <c r="E173" s="75">
        <v>8</v>
      </c>
    </row>
    <row r="174" spans="1:5" s="77" customFormat="1" ht="15" customHeight="1" outlineLevel="1" collapsed="1" x14ac:dyDescent="0.25">
      <c r="A174" s="80">
        <v>17</v>
      </c>
      <c r="B174" s="80">
        <v>32</v>
      </c>
      <c r="C174" s="77" t="s">
        <v>486</v>
      </c>
      <c r="D174" s="77" t="s">
        <v>419</v>
      </c>
      <c r="E174" s="80">
        <f>SUBTOTAL(9,E173:E173)</f>
        <v>8</v>
      </c>
    </row>
    <row r="175" spans="1:5" ht="15" hidden="1" customHeight="1" outlineLevel="2" x14ac:dyDescent="0.25">
      <c r="A175" s="75">
        <v>7</v>
      </c>
      <c r="B175" s="75">
        <v>130</v>
      </c>
      <c r="C175" s="76" t="s">
        <v>197</v>
      </c>
      <c r="D175" s="76" t="s">
        <v>91</v>
      </c>
      <c r="E175" s="75">
        <v>6</v>
      </c>
    </row>
    <row r="176" spans="1:5" s="77" customFormat="1" ht="15" customHeight="1" outlineLevel="1" collapsed="1" x14ac:dyDescent="0.25">
      <c r="A176" s="80">
        <v>18</v>
      </c>
      <c r="B176" s="80">
        <v>130</v>
      </c>
      <c r="C176" s="77" t="s">
        <v>530</v>
      </c>
      <c r="D176" s="77" t="s">
        <v>91</v>
      </c>
      <c r="E176" s="80">
        <f>SUBTOTAL(9,E175:E175)</f>
        <v>6</v>
      </c>
    </row>
    <row r="177" spans="1:5" ht="15" hidden="1" customHeight="1" outlineLevel="2" x14ac:dyDescent="0.25">
      <c r="A177" s="75">
        <v>7</v>
      </c>
      <c r="B177" s="75">
        <v>58</v>
      </c>
      <c r="C177" s="76" t="s">
        <v>44</v>
      </c>
      <c r="D177" s="76" t="s">
        <v>45</v>
      </c>
      <c r="E177" s="75">
        <v>6</v>
      </c>
    </row>
    <row r="178" spans="1:5" s="77" customFormat="1" ht="15" customHeight="1" outlineLevel="1" collapsed="1" x14ac:dyDescent="0.25">
      <c r="A178" s="80">
        <v>19</v>
      </c>
      <c r="B178" s="80">
        <v>58</v>
      </c>
      <c r="C178" s="77" t="s">
        <v>531</v>
      </c>
      <c r="D178" s="77" t="s">
        <v>45</v>
      </c>
      <c r="E178" s="80">
        <f>SUBTOTAL(9,E177:E177)</f>
        <v>6</v>
      </c>
    </row>
    <row r="179" spans="1:5" ht="15" hidden="1" customHeight="1" outlineLevel="2" x14ac:dyDescent="0.25">
      <c r="A179" s="75">
        <v>8</v>
      </c>
      <c r="B179" s="75">
        <v>26</v>
      </c>
      <c r="C179" s="76" t="s">
        <v>60</v>
      </c>
      <c r="D179" s="76" t="s">
        <v>61</v>
      </c>
      <c r="E179" s="75">
        <v>4</v>
      </c>
    </row>
    <row r="180" spans="1:5" ht="15" hidden="1" customHeight="1" outlineLevel="2" x14ac:dyDescent="0.25">
      <c r="A180" s="75">
        <v>10</v>
      </c>
      <c r="B180" s="75">
        <v>26</v>
      </c>
      <c r="C180" s="76" t="s">
        <v>60</v>
      </c>
      <c r="D180" s="76" t="s">
        <v>61</v>
      </c>
      <c r="E180" s="75">
        <v>1</v>
      </c>
    </row>
    <row r="181" spans="1:5" s="77" customFormat="1" ht="15" customHeight="1" outlineLevel="1" collapsed="1" x14ac:dyDescent="0.25">
      <c r="A181" s="80">
        <v>20</v>
      </c>
      <c r="B181" s="80">
        <v>26</v>
      </c>
      <c r="C181" s="77" t="s">
        <v>532</v>
      </c>
      <c r="D181" s="77" t="s">
        <v>61</v>
      </c>
      <c r="E181" s="80">
        <f>SUBTOTAL(9,E179:E180)</f>
        <v>5</v>
      </c>
    </row>
    <row r="182" spans="1:5" ht="15" hidden="1" customHeight="1" outlineLevel="2" x14ac:dyDescent="0.25">
      <c r="A182" s="75">
        <v>8</v>
      </c>
      <c r="B182" s="75">
        <v>131</v>
      </c>
      <c r="C182" s="76" t="s">
        <v>193</v>
      </c>
      <c r="D182" s="76" t="s">
        <v>194</v>
      </c>
      <c r="E182" s="75">
        <v>4</v>
      </c>
    </row>
    <row r="183" spans="1:5" s="77" customFormat="1" ht="15" customHeight="1" outlineLevel="1" collapsed="1" x14ac:dyDescent="0.25">
      <c r="A183" s="80">
        <v>21</v>
      </c>
      <c r="B183" s="80">
        <v>131</v>
      </c>
      <c r="C183" s="77" t="s">
        <v>533</v>
      </c>
      <c r="D183" s="77" t="s">
        <v>194</v>
      </c>
      <c r="E183" s="80">
        <f>SUBTOTAL(9,E182:E182)</f>
        <v>4</v>
      </c>
    </row>
    <row r="184" spans="1:5" ht="15" hidden="1" customHeight="1" outlineLevel="2" collapsed="1" x14ac:dyDescent="0.25">
      <c r="A184" s="75">
        <v>9</v>
      </c>
      <c r="B184" s="75">
        <v>18</v>
      </c>
      <c r="C184" s="76" t="s">
        <v>420</v>
      </c>
      <c r="D184" s="76" t="s">
        <v>421</v>
      </c>
      <c r="E184" s="75">
        <v>2</v>
      </c>
    </row>
    <row r="185" spans="1:5" s="77" customFormat="1" ht="15" customHeight="1" outlineLevel="1" collapsed="1" x14ac:dyDescent="0.25">
      <c r="A185" s="80">
        <v>22</v>
      </c>
      <c r="B185" s="80">
        <v>18</v>
      </c>
      <c r="C185" s="77" t="s">
        <v>534</v>
      </c>
      <c r="D185" s="77" t="s">
        <v>421</v>
      </c>
      <c r="E185" s="80">
        <f>SUBTOTAL(9,E184:E184)</f>
        <v>2</v>
      </c>
    </row>
    <row r="186" spans="1:5" ht="15" hidden="1" customHeight="1" outlineLevel="2" collapsed="1" x14ac:dyDescent="0.25">
      <c r="A186" s="75">
        <v>9</v>
      </c>
      <c r="B186" s="75">
        <v>103</v>
      </c>
      <c r="C186" s="76" t="s">
        <v>47</v>
      </c>
      <c r="D186" s="76" t="s">
        <v>48</v>
      </c>
      <c r="E186" s="75">
        <v>2</v>
      </c>
    </row>
    <row r="187" spans="1:5" s="77" customFormat="1" ht="15" customHeight="1" outlineLevel="1" collapsed="1" x14ac:dyDescent="0.25">
      <c r="A187" s="80">
        <v>23</v>
      </c>
      <c r="B187" s="80">
        <v>103</v>
      </c>
      <c r="C187" s="77" t="s">
        <v>535</v>
      </c>
      <c r="D187" s="77" t="s">
        <v>48</v>
      </c>
      <c r="E187" s="80">
        <f>SUBTOTAL(9,E186:E186)</f>
        <v>2</v>
      </c>
    </row>
    <row r="188" spans="1:5" ht="15" hidden="1" customHeight="1" outlineLevel="2" x14ac:dyDescent="0.25">
      <c r="A188" s="75">
        <v>10</v>
      </c>
      <c r="B188" s="75">
        <v>103</v>
      </c>
      <c r="C188" s="76" t="s">
        <v>202</v>
      </c>
      <c r="D188" s="76" t="s">
        <v>203</v>
      </c>
      <c r="E188" s="75">
        <v>1</v>
      </c>
    </row>
    <row r="189" spans="1:5" s="77" customFormat="1" ht="15" customHeight="1" outlineLevel="1" collapsed="1" x14ac:dyDescent="0.25">
      <c r="A189" s="80">
        <v>24</v>
      </c>
      <c r="B189" s="80">
        <v>103</v>
      </c>
      <c r="C189" s="77" t="s">
        <v>536</v>
      </c>
      <c r="D189" s="77" t="s">
        <v>203</v>
      </c>
      <c r="E189" s="80">
        <f>SUBTOTAL(9,E188:E188)</f>
        <v>1</v>
      </c>
    </row>
    <row r="190" spans="1:5" ht="15" hidden="1" customHeight="1" outlineLevel="2" x14ac:dyDescent="0.25">
      <c r="A190" s="75">
        <v>10</v>
      </c>
      <c r="B190" s="75">
        <v>59</v>
      </c>
      <c r="C190" s="76" t="s">
        <v>53</v>
      </c>
      <c r="D190" s="76" t="s">
        <v>54</v>
      </c>
      <c r="E190" s="75">
        <v>1</v>
      </c>
    </row>
    <row r="191" spans="1:5" s="77" customFormat="1" ht="15" customHeight="1" outlineLevel="1" collapsed="1" x14ac:dyDescent="0.25">
      <c r="A191" s="80">
        <v>25</v>
      </c>
      <c r="B191" s="80">
        <v>59</v>
      </c>
      <c r="C191" s="77" t="s">
        <v>537</v>
      </c>
      <c r="D191" s="77" t="s">
        <v>54</v>
      </c>
      <c r="E191" s="80">
        <f>SUBTOTAL(9,E190:E190)</f>
        <v>1</v>
      </c>
    </row>
    <row r="192" spans="1:5" ht="15" hidden="1" customHeight="1" outlineLevel="2" x14ac:dyDescent="0.25">
      <c r="A192" s="75">
        <v>10</v>
      </c>
      <c r="B192" s="75">
        <v>207</v>
      </c>
      <c r="C192" s="76" t="s">
        <v>398</v>
      </c>
      <c r="D192" s="76" t="s">
        <v>77</v>
      </c>
      <c r="E192" s="75">
        <v>1</v>
      </c>
    </row>
    <row r="193" spans="1:5" s="77" customFormat="1" ht="15" customHeight="1" outlineLevel="1" collapsed="1" x14ac:dyDescent="0.25">
      <c r="A193" s="80">
        <v>26</v>
      </c>
      <c r="B193" s="80">
        <v>207</v>
      </c>
      <c r="C193" s="77" t="s">
        <v>538</v>
      </c>
      <c r="D193" s="77" t="s">
        <v>77</v>
      </c>
      <c r="E193" s="80">
        <f>SUBTOTAL(9,E192:E192)</f>
        <v>1</v>
      </c>
    </row>
    <row r="194" spans="1:5" ht="15" customHeight="1" x14ac:dyDescent="0.25">
      <c r="A194" s="84" t="s">
        <v>65</v>
      </c>
      <c r="B194" s="84"/>
      <c r="C194" s="84"/>
      <c r="D194" s="84"/>
      <c r="E194" s="84"/>
    </row>
    <row r="195" spans="1:5" ht="15" customHeight="1" x14ac:dyDescent="0.25">
      <c r="A195" s="22" t="s">
        <v>1</v>
      </c>
      <c r="B195" s="22" t="s">
        <v>2</v>
      </c>
      <c r="C195" s="26" t="s">
        <v>3</v>
      </c>
      <c r="D195" s="26" t="s">
        <v>4</v>
      </c>
      <c r="E195" s="22" t="s">
        <v>161</v>
      </c>
    </row>
    <row r="196" spans="1:5" ht="15" hidden="1" customHeight="1" outlineLevel="2" x14ac:dyDescent="0.25">
      <c r="A196" s="75">
        <v>1</v>
      </c>
      <c r="B196" s="75">
        <v>123</v>
      </c>
      <c r="C196" s="76" t="s">
        <v>87</v>
      </c>
      <c r="D196" s="76" t="s">
        <v>75</v>
      </c>
      <c r="E196" s="75">
        <v>25</v>
      </c>
    </row>
    <row r="197" spans="1:5" ht="15" hidden="1" customHeight="1" outlineLevel="2" x14ac:dyDescent="0.25">
      <c r="A197" s="75">
        <v>1</v>
      </c>
      <c r="B197" s="75">
        <v>123</v>
      </c>
      <c r="C197" s="76" t="s">
        <v>87</v>
      </c>
      <c r="D197" s="76" t="s">
        <v>75</v>
      </c>
      <c r="E197" s="75">
        <v>25</v>
      </c>
    </row>
    <row r="198" spans="1:5" ht="15" hidden="1" customHeight="1" outlineLevel="2" collapsed="1" x14ac:dyDescent="0.25">
      <c r="A198" s="75">
        <v>1</v>
      </c>
      <c r="B198" s="75">
        <v>123</v>
      </c>
      <c r="C198" s="76" t="s">
        <v>87</v>
      </c>
      <c r="D198" s="76" t="s">
        <v>75</v>
      </c>
      <c r="E198" s="75">
        <v>25</v>
      </c>
    </row>
    <row r="199" spans="1:5" ht="15" hidden="1" customHeight="1" outlineLevel="2" x14ac:dyDescent="0.25">
      <c r="A199" s="75">
        <v>1</v>
      </c>
      <c r="B199" s="75">
        <v>123</v>
      </c>
      <c r="C199" s="76" t="s">
        <v>87</v>
      </c>
      <c r="D199" s="76" t="s">
        <v>75</v>
      </c>
      <c r="E199" s="75">
        <v>25</v>
      </c>
    </row>
    <row r="200" spans="1:5" ht="15" hidden="1" customHeight="1" outlineLevel="2" x14ac:dyDescent="0.25">
      <c r="A200" s="75">
        <v>3</v>
      </c>
      <c r="B200" s="75">
        <v>123</v>
      </c>
      <c r="C200" s="76" t="s">
        <v>87</v>
      </c>
      <c r="D200" s="76" t="s">
        <v>75</v>
      </c>
      <c r="E200" s="75">
        <v>15</v>
      </c>
    </row>
    <row r="201" spans="1:5" ht="15" hidden="1" customHeight="1" outlineLevel="2" x14ac:dyDescent="0.25">
      <c r="A201" s="75">
        <v>1</v>
      </c>
      <c r="B201" s="75">
        <v>123</v>
      </c>
      <c r="C201" s="76" t="s">
        <v>87</v>
      </c>
      <c r="D201" s="76" t="s">
        <v>75</v>
      </c>
      <c r="E201" s="75">
        <v>25</v>
      </c>
    </row>
    <row r="202" spans="1:5" s="77" customFormat="1" ht="15" customHeight="1" outlineLevel="1" collapsed="1" x14ac:dyDescent="0.25">
      <c r="A202" s="80">
        <v>1</v>
      </c>
      <c r="B202" s="80">
        <v>123</v>
      </c>
      <c r="C202" s="77" t="s">
        <v>475</v>
      </c>
      <c r="D202" s="77" t="s">
        <v>75</v>
      </c>
      <c r="E202" s="80">
        <f>SUBTOTAL(9,E196:E201)</f>
        <v>140</v>
      </c>
    </row>
    <row r="203" spans="1:5" ht="15" hidden="1" customHeight="1" outlineLevel="2" x14ac:dyDescent="0.25">
      <c r="A203" s="75">
        <v>3</v>
      </c>
      <c r="B203" s="75">
        <v>30</v>
      </c>
      <c r="C203" s="76" t="s">
        <v>70</v>
      </c>
      <c r="D203" s="76" t="s">
        <v>71</v>
      </c>
      <c r="E203" s="75">
        <v>15</v>
      </c>
    </row>
    <row r="204" spans="1:5" ht="15" hidden="1" customHeight="1" outlineLevel="2" x14ac:dyDescent="0.25">
      <c r="A204" s="75">
        <v>5</v>
      </c>
      <c r="B204" s="75">
        <v>30</v>
      </c>
      <c r="C204" s="76" t="s">
        <v>70</v>
      </c>
      <c r="D204" s="76" t="s">
        <v>71</v>
      </c>
      <c r="E204" s="75">
        <v>10</v>
      </c>
    </row>
    <row r="205" spans="1:5" ht="15" hidden="1" customHeight="1" outlineLevel="2" x14ac:dyDescent="0.25">
      <c r="A205" s="75">
        <v>2</v>
      </c>
      <c r="B205" s="75">
        <v>30</v>
      </c>
      <c r="C205" s="76" t="s">
        <v>70</v>
      </c>
      <c r="D205" s="76" t="s">
        <v>71</v>
      </c>
      <c r="E205" s="75">
        <v>18</v>
      </c>
    </row>
    <row r="206" spans="1:5" ht="15" hidden="1" customHeight="1" outlineLevel="2" collapsed="1" x14ac:dyDescent="0.25">
      <c r="A206" s="75">
        <v>1</v>
      </c>
      <c r="B206" s="75">
        <v>30</v>
      </c>
      <c r="C206" s="76" t="s">
        <v>70</v>
      </c>
      <c r="D206" s="76" t="s">
        <v>71</v>
      </c>
      <c r="E206" s="75">
        <v>25</v>
      </c>
    </row>
    <row r="207" spans="1:5" ht="15" hidden="1" customHeight="1" outlineLevel="2" x14ac:dyDescent="0.25">
      <c r="A207" s="75">
        <v>4</v>
      </c>
      <c r="B207" s="75">
        <v>30</v>
      </c>
      <c r="C207" s="76" t="s">
        <v>70</v>
      </c>
      <c r="D207" s="76" t="s">
        <v>71</v>
      </c>
      <c r="E207" s="75">
        <v>12</v>
      </c>
    </row>
    <row r="208" spans="1:5" ht="15" hidden="1" customHeight="1" outlineLevel="2" x14ac:dyDescent="0.25">
      <c r="A208" s="75">
        <v>1</v>
      </c>
      <c r="B208" s="75">
        <v>30</v>
      </c>
      <c r="C208" s="76" t="s">
        <v>70</v>
      </c>
      <c r="D208" s="76" t="s">
        <v>71</v>
      </c>
      <c r="E208" s="75">
        <v>25</v>
      </c>
    </row>
    <row r="209" spans="1:5" s="77" customFormat="1" ht="15" customHeight="1" outlineLevel="1" collapsed="1" x14ac:dyDescent="0.25">
      <c r="A209" s="80">
        <v>2</v>
      </c>
      <c r="B209" s="80">
        <v>30</v>
      </c>
      <c r="C209" s="77" t="s">
        <v>480</v>
      </c>
      <c r="D209" s="77" t="s">
        <v>71</v>
      </c>
      <c r="E209" s="80">
        <f>SUBTOTAL(9,E203:E208)</f>
        <v>105</v>
      </c>
    </row>
    <row r="210" spans="1:5" ht="15" hidden="1" customHeight="1" outlineLevel="2" x14ac:dyDescent="0.25">
      <c r="A210" s="75">
        <v>3</v>
      </c>
      <c r="B210" s="75">
        <v>129</v>
      </c>
      <c r="C210" s="76" t="s">
        <v>206</v>
      </c>
      <c r="D210" s="76" t="s">
        <v>207</v>
      </c>
      <c r="E210" s="75">
        <v>15</v>
      </c>
    </row>
    <row r="211" spans="1:5" ht="15" hidden="1" customHeight="1" outlineLevel="2" x14ac:dyDescent="0.25">
      <c r="A211" s="75">
        <v>2</v>
      </c>
      <c r="B211" s="75">
        <v>129</v>
      </c>
      <c r="C211" s="76" t="s">
        <v>206</v>
      </c>
      <c r="D211" s="76" t="s">
        <v>207</v>
      </c>
      <c r="E211" s="75">
        <v>18</v>
      </c>
    </row>
    <row r="212" spans="1:5" ht="15" hidden="1" customHeight="1" outlineLevel="2" collapsed="1" x14ac:dyDescent="0.25">
      <c r="A212" s="75">
        <v>3</v>
      </c>
      <c r="B212" s="75">
        <v>129</v>
      </c>
      <c r="C212" s="76" t="s">
        <v>206</v>
      </c>
      <c r="D212" s="76" t="s">
        <v>207</v>
      </c>
      <c r="E212" s="75">
        <v>15</v>
      </c>
    </row>
    <row r="213" spans="1:5" ht="15" hidden="1" customHeight="1" outlineLevel="2" x14ac:dyDescent="0.25">
      <c r="A213" s="75">
        <v>3</v>
      </c>
      <c r="B213" s="75">
        <v>129</v>
      </c>
      <c r="C213" s="76" t="s">
        <v>206</v>
      </c>
      <c r="D213" s="76" t="s">
        <v>207</v>
      </c>
      <c r="E213" s="75">
        <v>15</v>
      </c>
    </row>
    <row r="214" spans="1:5" ht="15" hidden="1" customHeight="1" outlineLevel="2" x14ac:dyDescent="0.25">
      <c r="A214" s="75">
        <v>2</v>
      </c>
      <c r="B214" s="75">
        <v>129</v>
      </c>
      <c r="C214" s="76" t="s">
        <v>206</v>
      </c>
      <c r="D214" s="76" t="s">
        <v>207</v>
      </c>
      <c r="E214" s="75">
        <v>18</v>
      </c>
    </row>
    <row r="215" spans="1:5" ht="15" hidden="1" customHeight="1" outlineLevel="2" x14ac:dyDescent="0.25">
      <c r="A215" s="75">
        <v>2</v>
      </c>
      <c r="B215" s="75">
        <v>129</v>
      </c>
      <c r="C215" s="76" t="s">
        <v>206</v>
      </c>
      <c r="D215" s="76" t="s">
        <v>207</v>
      </c>
      <c r="E215" s="75">
        <v>18</v>
      </c>
    </row>
    <row r="216" spans="1:5" s="77" customFormat="1" ht="15" customHeight="1" outlineLevel="1" collapsed="1" x14ac:dyDescent="0.25">
      <c r="A216" s="80">
        <v>3</v>
      </c>
      <c r="B216" s="80">
        <v>129</v>
      </c>
      <c r="C216" s="77" t="s">
        <v>476</v>
      </c>
      <c r="D216" s="77" t="s">
        <v>207</v>
      </c>
      <c r="E216" s="80">
        <f>SUBTOTAL(9,E210:E215)</f>
        <v>99</v>
      </c>
    </row>
    <row r="217" spans="1:5" ht="15" hidden="1" customHeight="1" outlineLevel="2" x14ac:dyDescent="0.25">
      <c r="A217" s="75">
        <v>2</v>
      </c>
      <c r="B217" s="75">
        <v>49</v>
      </c>
      <c r="C217" s="76" t="s">
        <v>68</v>
      </c>
      <c r="D217" s="76" t="s">
        <v>69</v>
      </c>
      <c r="E217" s="75">
        <v>18</v>
      </c>
    </row>
    <row r="218" spans="1:5" ht="15" hidden="1" customHeight="1" outlineLevel="2" collapsed="1" x14ac:dyDescent="0.25">
      <c r="A218" s="75">
        <v>2</v>
      </c>
      <c r="B218" s="75">
        <v>49</v>
      </c>
      <c r="C218" s="76" t="s">
        <v>68</v>
      </c>
      <c r="D218" s="76" t="s">
        <v>69</v>
      </c>
      <c r="E218" s="75">
        <v>18</v>
      </c>
    </row>
    <row r="219" spans="1:5" ht="15" hidden="1" customHeight="1" outlineLevel="2" x14ac:dyDescent="0.25">
      <c r="A219" s="75">
        <v>4</v>
      </c>
      <c r="B219" s="75">
        <v>49</v>
      </c>
      <c r="C219" s="76" t="s">
        <v>68</v>
      </c>
      <c r="D219" s="76" t="s">
        <v>69</v>
      </c>
      <c r="E219" s="75">
        <v>12</v>
      </c>
    </row>
    <row r="220" spans="1:5" ht="15" hidden="1" customHeight="1" outlineLevel="2" x14ac:dyDescent="0.25">
      <c r="A220" s="75">
        <v>4</v>
      </c>
      <c r="B220" s="75">
        <v>49</v>
      </c>
      <c r="C220" s="76" t="s">
        <v>68</v>
      </c>
      <c r="D220" s="76" t="s">
        <v>69</v>
      </c>
      <c r="E220" s="75">
        <v>12</v>
      </c>
    </row>
    <row r="221" spans="1:5" ht="15" hidden="1" customHeight="1" outlineLevel="2" x14ac:dyDescent="0.25">
      <c r="A221" s="75">
        <v>2</v>
      </c>
      <c r="B221" s="75">
        <v>49</v>
      </c>
      <c r="C221" s="76" t="s">
        <v>68</v>
      </c>
      <c r="D221" s="76" t="s">
        <v>69</v>
      </c>
      <c r="E221" s="75">
        <v>18</v>
      </c>
    </row>
    <row r="222" spans="1:5" ht="15" hidden="1" customHeight="1" outlineLevel="2" x14ac:dyDescent="0.25">
      <c r="A222" s="75">
        <v>3</v>
      </c>
      <c r="B222" s="75">
        <v>49</v>
      </c>
      <c r="C222" s="76" t="s">
        <v>68</v>
      </c>
      <c r="D222" s="76" t="s">
        <v>69</v>
      </c>
      <c r="E222" s="75">
        <v>15</v>
      </c>
    </row>
    <row r="223" spans="1:5" s="77" customFormat="1" ht="15" customHeight="1" outlineLevel="1" collapsed="1" x14ac:dyDescent="0.25">
      <c r="A223" s="80">
        <v>4</v>
      </c>
      <c r="B223" s="80">
        <v>49</v>
      </c>
      <c r="C223" s="77" t="s">
        <v>478</v>
      </c>
      <c r="D223" s="77" t="s">
        <v>69</v>
      </c>
      <c r="E223" s="80">
        <f>SUBTOTAL(9,E217:E222)</f>
        <v>93</v>
      </c>
    </row>
    <row r="224" spans="1:5" ht="15" hidden="1" customHeight="1" outlineLevel="2" x14ac:dyDescent="0.25">
      <c r="A224" s="75">
        <v>5</v>
      </c>
      <c r="B224" s="75">
        <v>39</v>
      </c>
      <c r="C224" s="76" t="s">
        <v>73</v>
      </c>
      <c r="D224" s="76" t="s">
        <v>71</v>
      </c>
      <c r="E224" s="75">
        <v>10</v>
      </c>
    </row>
    <row r="225" spans="1:5" ht="15" hidden="1" customHeight="1" outlineLevel="2" collapsed="1" x14ac:dyDescent="0.25">
      <c r="A225" s="75">
        <v>3</v>
      </c>
      <c r="B225" s="75">
        <v>39</v>
      </c>
      <c r="C225" s="76" t="s">
        <v>73</v>
      </c>
      <c r="D225" s="76" t="s">
        <v>265</v>
      </c>
      <c r="E225" s="75">
        <v>15</v>
      </c>
    </row>
    <row r="226" spans="1:5" ht="15" hidden="1" customHeight="1" outlineLevel="2" x14ac:dyDescent="0.25">
      <c r="A226" s="75">
        <v>5</v>
      </c>
      <c r="B226" s="75">
        <v>39</v>
      </c>
      <c r="C226" s="76" t="s">
        <v>73</v>
      </c>
      <c r="D226" s="76" t="s">
        <v>71</v>
      </c>
      <c r="E226" s="75">
        <v>10</v>
      </c>
    </row>
    <row r="227" spans="1:5" ht="15" hidden="1" customHeight="1" outlineLevel="2" x14ac:dyDescent="0.25">
      <c r="A227" s="75">
        <v>4</v>
      </c>
      <c r="B227" s="75">
        <v>39</v>
      </c>
      <c r="C227" s="76" t="s">
        <v>73</v>
      </c>
      <c r="D227" s="76" t="s">
        <v>71</v>
      </c>
      <c r="E227" s="75">
        <v>12</v>
      </c>
    </row>
    <row r="228" spans="1:5" ht="15" hidden="1" customHeight="1" outlineLevel="2" x14ac:dyDescent="0.25">
      <c r="A228" s="75">
        <v>2</v>
      </c>
      <c r="B228" s="75">
        <v>39</v>
      </c>
      <c r="C228" s="76" t="s">
        <v>73</v>
      </c>
      <c r="D228" s="76" t="s">
        <v>71</v>
      </c>
      <c r="E228" s="75">
        <v>18</v>
      </c>
    </row>
    <row r="229" spans="1:5" ht="15" hidden="1" customHeight="1" outlineLevel="2" x14ac:dyDescent="0.25">
      <c r="A229" s="75">
        <v>3</v>
      </c>
      <c r="B229" s="75">
        <v>39</v>
      </c>
      <c r="C229" s="76" t="s">
        <v>73</v>
      </c>
      <c r="D229" s="76" t="s">
        <v>71</v>
      </c>
      <c r="E229" s="75">
        <v>15</v>
      </c>
    </row>
    <row r="230" spans="1:5" s="77" customFormat="1" ht="15" customHeight="1" outlineLevel="1" collapsed="1" x14ac:dyDescent="0.25">
      <c r="A230" s="80">
        <v>5</v>
      </c>
      <c r="B230" s="80">
        <v>39</v>
      </c>
      <c r="C230" s="77" t="s">
        <v>481</v>
      </c>
      <c r="D230" s="77" t="s">
        <v>71</v>
      </c>
      <c r="E230" s="80">
        <f>SUBTOTAL(9,E224:E229)</f>
        <v>80</v>
      </c>
    </row>
    <row r="231" spans="1:5" ht="15" hidden="1" customHeight="1" outlineLevel="2" x14ac:dyDescent="0.25">
      <c r="A231" s="75">
        <v>1</v>
      </c>
      <c r="B231" s="75">
        <v>10</v>
      </c>
      <c r="C231" s="76" t="s">
        <v>66</v>
      </c>
      <c r="D231" s="76" t="s">
        <v>67</v>
      </c>
      <c r="E231" s="75">
        <v>25</v>
      </c>
    </row>
    <row r="232" spans="1:5" ht="15" hidden="1" customHeight="1" outlineLevel="2" x14ac:dyDescent="0.25">
      <c r="A232" s="75">
        <v>4</v>
      </c>
      <c r="B232" s="75">
        <v>10</v>
      </c>
      <c r="C232" s="76" t="s">
        <v>66</v>
      </c>
      <c r="D232" s="76" t="s">
        <v>67</v>
      </c>
      <c r="E232" s="75">
        <v>12</v>
      </c>
    </row>
    <row r="233" spans="1:5" ht="15" hidden="1" customHeight="1" outlineLevel="2" collapsed="1" x14ac:dyDescent="0.25">
      <c r="A233" s="75">
        <v>5</v>
      </c>
      <c r="B233" s="75">
        <v>10</v>
      </c>
      <c r="C233" s="76" t="s">
        <v>66</v>
      </c>
      <c r="D233" s="76" t="s">
        <v>67</v>
      </c>
      <c r="E233" s="75">
        <v>10</v>
      </c>
    </row>
    <row r="234" spans="1:5" s="77" customFormat="1" ht="15" customHeight="1" outlineLevel="1" collapsed="1" x14ac:dyDescent="0.25">
      <c r="A234" s="80">
        <v>6</v>
      </c>
      <c r="B234" s="80">
        <v>10</v>
      </c>
      <c r="C234" s="77" t="s">
        <v>485</v>
      </c>
      <c r="D234" s="77" t="s">
        <v>67</v>
      </c>
      <c r="E234" s="80">
        <f>SUBTOTAL(9,E231:E233)</f>
        <v>47</v>
      </c>
    </row>
    <row r="235" spans="1:5" ht="15" hidden="1" customHeight="1" outlineLevel="2" x14ac:dyDescent="0.25">
      <c r="A235" s="75">
        <v>8</v>
      </c>
      <c r="B235" s="75">
        <v>137</v>
      </c>
      <c r="C235" s="76" t="s">
        <v>210</v>
      </c>
      <c r="D235" s="76" t="s">
        <v>211</v>
      </c>
      <c r="E235" s="75">
        <v>4</v>
      </c>
    </row>
    <row r="236" spans="1:5" ht="15" hidden="1" customHeight="1" outlineLevel="2" collapsed="1" x14ac:dyDescent="0.25">
      <c r="A236" s="75">
        <v>5</v>
      </c>
      <c r="B236" s="75">
        <v>137</v>
      </c>
      <c r="C236" s="76" t="s">
        <v>210</v>
      </c>
      <c r="D236" s="76" t="s">
        <v>211</v>
      </c>
      <c r="E236" s="75">
        <v>10</v>
      </c>
    </row>
    <row r="237" spans="1:5" ht="15" hidden="1" customHeight="1" outlineLevel="2" x14ac:dyDescent="0.25">
      <c r="A237" s="75">
        <v>5</v>
      </c>
      <c r="B237" s="75">
        <v>137</v>
      </c>
      <c r="C237" s="76" t="s">
        <v>210</v>
      </c>
      <c r="D237" s="76" t="s">
        <v>211</v>
      </c>
      <c r="E237" s="75">
        <v>10</v>
      </c>
    </row>
    <row r="238" spans="1:5" ht="15" hidden="1" customHeight="1" outlineLevel="2" x14ac:dyDescent="0.25">
      <c r="A238" s="75">
        <v>9</v>
      </c>
      <c r="B238" s="75">
        <v>137</v>
      </c>
      <c r="C238" s="76" t="s">
        <v>210</v>
      </c>
      <c r="D238" s="76" t="s">
        <v>211</v>
      </c>
      <c r="E238" s="75">
        <v>2</v>
      </c>
    </row>
    <row r="239" spans="1:5" ht="15" hidden="1" customHeight="1" outlineLevel="2" x14ac:dyDescent="0.25">
      <c r="A239" s="75">
        <v>4</v>
      </c>
      <c r="B239" s="75">
        <v>137</v>
      </c>
      <c r="C239" s="76" t="s">
        <v>210</v>
      </c>
      <c r="D239" s="76" t="s">
        <v>211</v>
      </c>
      <c r="E239" s="75">
        <v>12</v>
      </c>
    </row>
    <row r="240" spans="1:5" s="77" customFormat="1" ht="15" customHeight="1" outlineLevel="1" collapsed="1" x14ac:dyDescent="0.25">
      <c r="A240" s="80">
        <v>7</v>
      </c>
      <c r="B240" s="80">
        <v>137</v>
      </c>
      <c r="C240" s="77" t="s">
        <v>539</v>
      </c>
      <c r="D240" s="77" t="s">
        <v>211</v>
      </c>
      <c r="E240" s="80">
        <f>SUBTOTAL(9,E235:E239)</f>
        <v>38</v>
      </c>
    </row>
    <row r="241" spans="1:5" ht="15" hidden="1" customHeight="1" outlineLevel="2" collapsed="1" x14ac:dyDescent="0.25">
      <c r="A241" s="75">
        <v>6</v>
      </c>
      <c r="B241" s="75">
        <v>147</v>
      </c>
      <c r="C241" s="76" t="s">
        <v>30</v>
      </c>
      <c r="D241" s="76" t="s">
        <v>69</v>
      </c>
      <c r="E241" s="75">
        <v>8</v>
      </c>
    </row>
    <row r="242" spans="1:5" ht="15" hidden="1" customHeight="1" outlineLevel="2" x14ac:dyDescent="0.25">
      <c r="A242" s="75">
        <v>7</v>
      </c>
      <c r="B242" s="75">
        <v>147</v>
      </c>
      <c r="C242" s="76" t="s">
        <v>30</v>
      </c>
      <c r="D242" s="76" t="s">
        <v>69</v>
      </c>
      <c r="E242" s="75">
        <v>6</v>
      </c>
    </row>
    <row r="243" spans="1:5" ht="15" hidden="1" customHeight="1" outlineLevel="2" collapsed="1" x14ac:dyDescent="0.25">
      <c r="A243" s="75">
        <v>6</v>
      </c>
      <c r="B243" s="75">
        <v>147</v>
      </c>
      <c r="C243" s="76" t="s">
        <v>30</v>
      </c>
      <c r="D243" s="76" t="s">
        <v>69</v>
      </c>
      <c r="E243" s="75">
        <v>8</v>
      </c>
    </row>
    <row r="244" spans="1:5" ht="15" hidden="1" customHeight="1" outlineLevel="2" x14ac:dyDescent="0.25">
      <c r="A244" s="75">
        <v>6</v>
      </c>
      <c r="B244" s="75">
        <v>147</v>
      </c>
      <c r="C244" s="76" t="s">
        <v>30</v>
      </c>
      <c r="D244" s="76" t="s">
        <v>69</v>
      </c>
      <c r="E244" s="75">
        <v>8</v>
      </c>
    </row>
    <row r="245" spans="1:5" s="77" customFormat="1" ht="15" customHeight="1" outlineLevel="1" collapsed="1" x14ac:dyDescent="0.25">
      <c r="A245" s="80">
        <v>8</v>
      </c>
      <c r="B245" s="80">
        <v>147</v>
      </c>
      <c r="C245" s="77" t="s">
        <v>540</v>
      </c>
      <c r="D245" s="77" t="s">
        <v>69</v>
      </c>
      <c r="E245" s="80">
        <f>SUBTOTAL(9,E241:E244)</f>
        <v>30</v>
      </c>
    </row>
    <row r="246" spans="1:5" ht="15" hidden="1" customHeight="1" outlineLevel="2" x14ac:dyDescent="0.25">
      <c r="A246" s="75">
        <v>6</v>
      </c>
      <c r="B246" s="75">
        <v>77</v>
      </c>
      <c r="C246" s="76" t="s">
        <v>74</v>
      </c>
      <c r="D246" s="76" t="s">
        <v>75</v>
      </c>
      <c r="E246" s="75">
        <v>8</v>
      </c>
    </row>
    <row r="247" spans="1:5" ht="15" hidden="1" customHeight="1" outlineLevel="2" collapsed="1" x14ac:dyDescent="0.25">
      <c r="A247" s="75">
        <v>6</v>
      </c>
      <c r="B247" s="75">
        <v>77</v>
      </c>
      <c r="C247" s="76" t="s">
        <v>74</v>
      </c>
      <c r="D247" s="76" t="s">
        <v>75</v>
      </c>
      <c r="E247" s="75">
        <v>8</v>
      </c>
    </row>
    <row r="248" spans="1:5" ht="15" hidden="1" customHeight="1" outlineLevel="2" x14ac:dyDescent="0.25">
      <c r="A248" s="75">
        <v>6</v>
      </c>
      <c r="B248" s="75">
        <v>77</v>
      </c>
      <c r="C248" s="76" t="s">
        <v>74</v>
      </c>
      <c r="D248" s="76" t="s">
        <v>75</v>
      </c>
      <c r="E248" s="75">
        <v>8</v>
      </c>
    </row>
    <row r="249" spans="1:5" s="77" customFormat="1" ht="15" customHeight="1" outlineLevel="1" collapsed="1" x14ac:dyDescent="0.25">
      <c r="A249" s="80">
        <v>9</v>
      </c>
      <c r="B249" s="80">
        <v>77</v>
      </c>
      <c r="C249" s="77" t="s">
        <v>496</v>
      </c>
      <c r="D249" s="77" t="s">
        <v>75</v>
      </c>
      <c r="E249" s="80">
        <f>SUBTOTAL(9,E246:E248)</f>
        <v>24</v>
      </c>
    </row>
    <row r="250" spans="1:5" ht="15" hidden="1" customHeight="1" outlineLevel="2" collapsed="1" x14ac:dyDescent="0.25">
      <c r="A250" s="75">
        <v>6</v>
      </c>
      <c r="B250" s="75">
        <v>166</v>
      </c>
      <c r="C250" s="76" t="s">
        <v>20</v>
      </c>
      <c r="D250" s="76" t="s">
        <v>77</v>
      </c>
      <c r="E250" s="75">
        <v>8</v>
      </c>
    </row>
    <row r="251" spans="1:5" ht="15" hidden="1" customHeight="1" outlineLevel="2" x14ac:dyDescent="0.25">
      <c r="A251" s="75">
        <v>5</v>
      </c>
      <c r="B251" s="75">
        <v>166</v>
      </c>
      <c r="C251" s="76" t="s">
        <v>20</v>
      </c>
      <c r="D251" s="76" t="s">
        <v>77</v>
      </c>
      <c r="E251" s="75">
        <v>10</v>
      </c>
    </row>
    <row r="252" spans="1:5" s="77" customFormat="1" ht="15" customHeight="1" outlineLevel="1" collapsed="1" x14ac:dyDescent="0.25">
      <c r="A252" s="80">
        <v>10</v>
      </c>
      <c r="B252" s="80">
        <v>166</v>
      </c>
      <c r="C252" s="77" t="s">
        <v>509</v>
      </c>
      <c r="D252" s="77" t="s">
        <v>77</v>
      </c>
      <c r="E252" s="80">
        <f>SUBTOTAL(9,E250:E251)</f>
        <v>18</v>
      </c>
    </row>
    <row r="253" spans="1:5" ht="15" hidden="1" customHeight="1" outlineLevel="2" x14ac:dyDescent="0.25">
      <c r="A253" s="75">
        <v>8</v>
      </c>
      <c r="B253" s="75">
        <v>3</v>
      </c>
      <c r="C253" s="76" t="s">
        <v>78</v>
      </c>
      <c r="D253" s="76" t="s">
        <v>79</v>
      </c>
      <c r="E253" s="75">
        <v>4</v>
      </c>
    </row>
    <row r="254" spans="1:5" ht="15" hidden="1" customHeight="1" outlineLevel="2" x14ac:dyDescent="0.25">
      <c r="A254" s="75">
        <v>9</v>
      </c>
      <c r="B254" s="75">
        <v>3</v>
      </c>
      <c r="C254" s="76" t="s">
        <v>78</v>
      </c>
      <c r="D254" s="76" t="s">
        <v>79</v>
      </c>
      <c r="E254" s="75">
        <v>2</v>
      </c>
    </row>
    <row r="255" spans="1:5" ht="15" hidden="1" customHeight="1" outlineLevel="2" x14ac:dyDescent="0.25">
      <c r="A255" s="75">
        <v>10</v>
      </c>
      <c r="B255" s="75">
        <v>3</v>
      </c>
      <c r="C255" s="76" t="s">
        <v>78</v>
      </c>
      <c r="D255" s="76" t="s">
        <v>79</v>
      </c>
      <c r="E255" s="75">
        <v>1</v>
      </c>
    </row>
    <row r="256" spans="1:5" ht="15" hidden="1" customHeight="1" outlineLevel="2" collapsed="1" x14ac:dyDescent="0.25">
      <c r="A256" s="75">
        <v>7</v>
      </c>
      <c r="B256" s="75">
        <v>3</v>
      </c>
      <c r="C256" s="76" t="s">
        <v>78</v>
      </c>
      <c r="D256" s="76" t="s">
        <v>79</v>
      </c>
      <c r="E256" s="75">
        <v>6</v>
      </c>
    </row>
    <row r="257" spans="1:5" ht="15" hidden="1" customHeight="1" outlineLevel="2" x14ac:dyDescent="0.25">
      <c r="A257" s="75">
        <v>8</v>
      </c>
      <c r="B257" s="75">
        <v>3</v>
      </c>
      <c r="C257" s="76" t="s">
        <v>78</v>
      </c>
      <c r="D257" s="76" t="s">
        <v>79</v>
      </c>
      <c r="E257" s="75">
        <v>4</v>
      </c>
    </row>
    <row r="258" spans="1:5" s="77" customFormat="1" ht="15" customHeight="1" outlineLevel="1" collapsed="1" x14ac:dyDescent="0.25">
      <c r="A258" s="80">
        <v>11</v>
      </c>
      <c r="B258" s="80">
        <v>3</v>
      </c>
      <c r="C258" s="77" t="s">
        <v>541</v>
      </c>
      <c r="D258" s="77" t="s">
        <v>79</v>
      </c>
      <c r="E258" s="80">
        <f>SUBTOTAL(9,E253:E257)</f>
        <v>17</v>
      </c>
    </row>
    <row r="259" spans="1:5" ht="15" hidden="1" customHeight="1" outlineLevel="2" x14ac:dyDescent="0.25">
      <c r="A259" s="75">
        <v>4</v>
      </c>
      <c r="B259" s="75">
        <v>4</v>
      </c>
      <c r="C259" s="76" t="s">
        <v>72</v>
      </c>
      <c r="D259" s="76" t="s">
        <v>45</v>
      </c>
      <c r="E259" s="75">
        <v>12</v>
      </c>
    </row>
    <row r="260" spans="1:5" s="77" customFormat="1" ht="15" customHeight="1" outlineLevel="1" collapsed="1" x14ac:dyDescent="0.25">
      <c r="A260" s="80">
        <v>12</v>
      </c>
      <c r="B260" s="80">
        <v>4</v>
      </c>
      <c r="C260" s="77" t="s">
        <v>542</v>
      </c>
      <c r="D260" s="77" t="s">
        <v>45</v>
      </c>
      <c r="E260" s="80">
        <f>SUBTOTAL(9,E259:E259)</f>
        <v>12</v>
      </c>
    </row>
    <row r="261" spans="1:5" ht="15" hidden="1" customHeight="1" outlineLevel="2" x14ac:dyDescent="0.25">
      <c r="A261" s="75">
        <v>6</v>
      </c>
      <c r="B261" s="75">
        <v>117</v>
      </c>
      <c r="C261" s="76" t="s">
        <v>208</v>
      </c>
      <c r="D261" s="76" t="s">
        <v>81</v>
      </c>
      <c r="E261" s="75">
        <v>8</v>
      </c>
    </row>
    <row r="262" spans="1:5" ht="15" hidden="1" customHeight="1" outlineLevel="2" x14ac:dyDescent="0.25">
      <c r="A262" s="75">
        <v>10</v>
      </c>
      <c r="B262" s="75">
        <v>117</v>
      </c>
      <c r="C262" s="76" t="s">
        <v>208</v>
      </c>
      <c r="D262" s="76" t="s">
        <v>81</v>
      </c>
      <c r="E262" s="75">
        <v>1</v>
      </c>
    </row>
    <row r="263" spans="1:5" ht="15" hidden="1" customHeight="1" outlineLevel="2" x14ac:dyDescent="0.25">
      <c r="A263" s="75">
        <v>9</v>
      </c>
      <c r="B263" s="75">
        <v>117</v>
      </c>
      <c r="C263" s="76" t="s">
        <v>208</v>
      </c>
      <c r="D263" s="76" t="s">
        <v>81</v>
      </c>
      <c r="E263" s="75">
        <v>2</v>
      </c>
    </row>
    <row r="264" spans="1:5" s="77" customFormat="1" ht="15" customHeight="1" outlineLevel="1" collapsed="1" x14ac:dyDescent="0.25">
      <c r="A264" s="80">
        <v>13</v>
      </c>
      <c r="B264" s="80">
        <v>117</v>
      </c>
      <c r="C264" s="77" t="s">
        <v>543</v>
      </c>
      <c r="D264" s="77" t="s">
        <v>81</v>
      </c>
      <c r="E264" s="80">
        <f>SUBTOTAL(9,E261:E263)</f>
        <v>11</v>
      </c>
    </row>
    <row r="265" spans="1:5" ht="15" hidden="1" customHeight="1" outlineLevel="2" x14ac:dyDescent="0.25">
      <c r="A265" s="75">
        <v>5</v>
      </c>
      <c r="B265" s="75">
        <v>225</v>
      </c>
      <c r="C265" s="76" t="s">
        <v>340</v>
      </c>
      <c r="D265" s="76" t="s">
        <v>422</v>
      </c>
      <c r="E265" s="75">
        <v>10</v>
      </c>
    </row>
    <row r="266" spans="1:5" s="77" customFormat="1" ht="15" customHeight="1" outlineLevel="1" collapsed="1" x14ac:dyDescent="0.25">
      <c r="A266" s="80">
        <v>14</v>
      </c>
      <c r="B266" s="80">
        <v>225</v>
      </c>
      <c r="C266" s="77" t="s">
        <v>504</v>
      </c>
      <c r="D266" s="77" t="s">
        <v>422</v>
      </c>
      <c r="E266" s="80">
        <f>SUBTOTAL(9,E265:E265)</f>
        <v>10</v>
      </c>
    </row>
    <row r="267" spans="1:5" ht="15" hidden="1" customHeight="1" outlineLevel="2" x14ac:dyDescent="0.25">
      <c r="A267" s="75">
        <v>8</v>
      </c>
      <c r="B267" s="75">
        <v>161</v>
      </c>
      <c r="C267" s="76" t="s">
        <v>308</v>
      </c>
      <c r="D267" s="76" t="s">
        <v>191</v>
      </c>
      <c r="E267" s="75">
        <v>4</v>
      </c>
    </row>
    <row r="268" spans="1:5" ht="15" hidden="1" customHeight="1" outlineLevel="2" x14ac:dyDescent="0.25">
      <c r="A268" s="75">
        <v>7</v>
      </c>
      <c r="B268" s="75">
        <v>161</v>
      </c>
      <c r="C268" s="76" t="s">
        <v>308</v>
      </c>
      <c r="D268" s="76" t="s">
        <v>191</v>
      </c>
      <c r="E268" s="75">
        <v>6</v>
      </c>
    </row>
    <row r="269" spans="1:5" s="77" customFormat="1" ht="15" customHeight="1" outlineLevel="1" collapsed="1" x14ac:dyDescent="0.25">
      <c r="A269" s="80">
        <v>15</v>
      </c>
      <c r="B269" s="80">
        <v>161</v>
      </c>
      <c r="C269" s="77" t="s">
        <v>544</v>
      </c>
      <c r="D269" s="77" t="s">
        <v>191</v>
      </c>
      <c r="E269" s="80">
        <f>SUBTOTAL(9,E267:E268)</f>
        <v>10</v>
      </c>
    </row>
    <row r="270" spans="1:5" ht="15" hidden="1" customHeight="1" outlineLevel="2" x14ac:dyDescent="0.25">
      <c r="A270" s="75">
        <v>7</v>
      </c>
      <c r="B270" s="75">
        <v>53</v>
      </c>
      <c r="C270" s="76" t="s">
        <v>76</v>
      </c>
      <c r="D270" s="76" t="s">
        <v>77</v>
      </c>
      <c r="E270" s="75">
        <v>6</v>
      </c>
    </row>
    <row r="271" spans="1:5" ht="15" hidden="1" customHeight="1" outlineLevel="2" collapsed="1" x14ac:dyDescent="0.25">
      <c r="A271" s="75">
        <v>10</v>
      </c>
      <c r="B271" s="75">
        <v>53</v>
      </c>
      <c r="C271" s="76" t="s">
        <v>76</v>
      </c>
      <c r="D271" s="76" t="s">
        <v>77</v>
      </c>
      <c r="E271" s="75">
        <v>1</v>
      </c>
    </row>
    <row r="272" spans="1:5" ht="15" hidden="1" customHeight="1" outlineLevel="2" x14ac:dyDescent="0.25">
      <c r="A272" s="75">
        <v>10</v>
      </c>
      <c r="B272" s="75">
        <v>53</v>
      </c>
      <c r="C272" s="76" t="s">
        <v>76</v>
      </c>
      <c r="D272" s="76" t="s">
        <v>77</v>
      </c>
      <c r="E272" s="75">
        <v>1</v>
      </c>
    </row>
    <row r="273" spans="1:5" ht="15" hidden="1" customHeight="1" outlineLevel="2" x14ac:dyDescent="0.25">
      <c r="A273" s="75">
        <v>9</v>
      </c>
      <c r="B273" s="75">
        <v>53</v>
      </c>
      <c r="C273" s="76" t="s">
        <v>76</v>
      </c>
      <c r="D273" s="76" t="s">
        <v>77</v>
      </c>
      <c r="E273" s="75">
        <v>2</v>
      </c>
    </row>
    <row r="274" spans="1:5" s="77" customFormat="1" ht="15" customHeight="1" outlineLevel="1" collapsed="1" x14ac:dyDescent="0.25">
      <c r="A274" s="80">
        <v>16</v>
      </c>
      <c r="B274" s="80">
        <v>53</v>
      </c>
      <c r="C274" s="77" t="s">
        <v>545</v>
      </c>
      <c r="D274" s="77" t="s">
        <v>77</v>
      </c>
      <c r="E274" s="80">
        <f>SUBTOTAL(9,E270:E273)</f>
        <v>10</v>
      </c>
    </row>
    <row r="275" spans="1:5" ht="15" hidden="1" customHeight="1" outlineLevel="2" x14ac:dyDescent="0.25">
      <c r="A275" s="75">
        <v>7</v>
      </c>
      <c r="B275" s="75">
        <v>108</v>
      </c>
      <c r="C275" s="76" t="s">
        <v>209</v>
      </c>
      <c r="D275" s="76" t="s">
        <v>81</v>
      </c>
      <c r="E275" s="75">
        <v>6</v>
      </c>
    </row>
    <row r="276" spans="1:5" ht="15" hidden="1" customHeight="1" outlineLevel="2" x14ac:dyDescent="0.25">
      <c r="A276" s="75">
        <v>9</v>
      </c>
      <c r="B276" s="75">
        <v>108</v>
      </c>
      <c r="C276" s="76" t="s">
        <v>209</v>
      </c>
      <c r="D276" s="76" t="s">
        <v>81</v>
      </c>
      <c r="E276" s="75">
        <v>2</v>
      </c>
    </row>
    <row r="277" spans="1:5" s="77" customFormat="1" ht="15" customHeight="1" outlineLevel="1" collapsed="1" x14ac:dyDescent="0.25">
      <c r="A277" s="80">
        <v>17</v>
      </c>
      <c r="B277" s="80">
        <v>108</v>
      </c>
      <c r="C277" s="77" t="s">
        <v>546</v>
      </c>
      <c r="D277" s="77" t="s">
        <v>81</v>
      </c>
      <c r="E277" s="80">
        <f>SUBTOTAL(9,E275:E276)</f>
        <v>8</v>
      </c>
    </row>
    <row r="278" spans="1:5" ht="15" hidden="1" customHeight="1" outlineLevel="2" x14ac:dyDescent="0.25">
      <c r="A278" s="75">
        <v>8</v>
      </c>
      <c r="B278" s="75">
        <v>135</v>
      </c>
      <c r="C278" s="76" t="s">
        <v>214</v>
      </c>
      <c r="D278" s="76" t="s">
        <v>106</v>
      </c>
      <c r="E278" s="75">
        <v>4</v>
      </c>
    </row>
    <row r="279" spans="1:5" ht="15" hidden="1" customHeight="1" outlineLevel="2" collapsed="1" x14ac:dyDescent="0.25">
      <c r="A279" s="75">
        <v>9</v>
      </c>
      <c r="B279" s="75">
        <v>135</v>
      </c>
      <c r="C279" s="76" t="s">
        <v>214</v>
      </c>
      <c r="D279" s="76" t="s">
        <v>106</v>
      </c>
      <c r="E279" s="75">
        <v>2</v>
      </c>
    </row>
    <row r="280" spans="1:5" s="77" customFormat="1" ht="15" customHeight="1" outlineLevel="1" collapsed="1" x14ac:dyDescent="0.25">
      <c r="A280" s="80">
        <v>18</v>
      </c>
      <c r="B280" s="80">
        <v>135</v>
      </c>
      <c r="C280" s="77" t="s">
        <v>547</v>
      </c>
      <c r="D280" s="77" t="s">
        <v>106</v>
      </c>
      <c r="E280" s="80">
        <f>SUBTOTAL(9,E278:E279)</f>
        <v>6</v>
      </c>
    </row>
    <row r="281" spans="1:5" ht="15" hidden="1" customHeight="1" outlineLevel="2" x14ac:dyDescent="0.25">
      <c r="A281" s="75">
        <v>7</v>
      </c>
      <c r="B281" s="75">
        <v>197</v>
      </c>
      <c r="C281" s="76" t="s">
        <v>306</v>
      </c>
      <c r="D281" s="76" t="s">
        <v>307</v>
      </c>
      <c r="E281" s="75">
        <v>6</v>
      </c>
    </row>
    <row r="282" spans="1:5" s="77" customFormat="1" ht="15" customHeight="1" outlineLevel="1" collapsed="1" x14ac:dyDescent="0.25">
      <c r="A282" s="80">
        <v>19</v>
      </c>
      <c r="B282" s="80">
        <v>197</v>
      </c>
      <c r="C282" s="77" t="s">
        <v>548</v>
      </c>
      <c r="D282" s="77" t="s">
        <v>307</v>
      </c>
      <c r="E282" s="80">
        <f>SUBTOTAL(9,E281:E281)</f>
        <v>6</v>
      </c>
    </row>
    <row r="283" spans="1:5" ht="15" hidden="1" customHeight="1" outlineLevel="2" collapsed="1" x14ac:dyDescent="0.25">
      <c r="A283" s="75">
        <v>9</v>
      </c>
      <c r="B283" s="75">
        <v>29</v>
      </c>
      <c r="C283" s="76" t="s">
        <v>80</v>
      </c>
      <c r="D283" s="76" t="s">
        <v>81</v>
      </c>
      <c r="E283" s="75">
        <v>2</v>
      </c>
    </row>
    <row r="284" spans="1:5" ht="15" hidden="1" customHeight="1" outlineLevel="2" x14ac:dyDescent="0.25">
      <c r="A284" s="75">
        <v>8</v>
      </c>
      <c r="B284" s="75">
        <v>29</v>
      </c>
      <c r="C284" s="76" t="s">
        <v>80</v>
      </c>
      <c r="D284" s="76" t="s">
        <v>81</v>
      </c>
      <c r="E284" s="75">
        <v>4</v>
      </c>
    </row>
    <row r="285" spans="1:5" s="77" customFormat="1" ht="15" customHeight="1" outlineLevel="1" collapsed="1" x14ac:dyDescent="0.25">
      <c r="A285" s="80">
        <v>20</v>
      </c>
      <c r="B285" s="80">
        <v>29</v>
      </c>
      <c r="C285" s="77" t="s">
        <v>549</v>
      </c>
      <c r="D285" s="77" t="s">
        <v>81</v>
      </c>
      <c r="E285" s="80">
        <f>SUBTOTAL(9,E283:E284)</f>
        <v>6</v>
      </c>
    </row>
    <row r="286" spans="1:5" ht="15" hidden="1" customHeight="1" outlineLevel="2" x14ac:dyDescent="0.25">
      <c r="A286" s="75">
        <v>7</v>
      </c>
      <c r="B286" s="75">
        <v>250</v>
      </c>
      <c r="C286" s="76" t="s">
        <v>101</v>
      </c>
      <c r="D286" s="76" t="s">
        <v>286</v>
      </c>
      <c r="E286" s="75">
        <v>6</v>
      </c>
    </row>
    <row r="287" spans="1:5" s="77" customFormat="1" ht="15" customHeight="1" outlineLevel="1" collapsed="1" x14ac:dyDescent="0.25">
      <c r="A287" s="80">
        <v>21</v>
      </c>
      <c r="B287" s="80">
        <v>250</v>
      </c>
      <c r="C287" s="77" t="s">
        <v>498</v>
      </c>
      <c r="D287" s="77" t="s">
        <v>286</v>
      </c>
      <c r="E287" s="80">
        <f>SUBTOTAL(9,E286:E286)</f>
        <v>6</v>
      </c>
    </row>
    <row r="288" spans="1:5" ht="15" hidden="1" customHeight="1" outlineLevel="2" x14ac:dyDescent="0.25">
      <c r="A288" s="75">
        <v>9</v>
      </c>
      <c r="B288" s="75">
        <v>220</v>
      </c>
      <c r="C288" s="76" t="s">
        <v>381</v>
      </c>
      <c r="D288" s="76" t="s">
        <v>382</v>
      </c>
      <c r="E288" s="75">
        <v>2</v>
      </c>
    </row>
    <row r="289" spans="1:5" ht="15" hidden="1" customHeight="1" outlineLevel="2" x14ac:dyDescent="0.25">
      <c r="A289" s="75">
        <v>8</v>
      </c>
      <c r="B289" s="75">
        <v>220</v>
      </c>
      <c r="C289" s="76" t="s">
        <v>381</v>
      </c>
      <c r="D289" s="76" t="s">
        <v>382</v>
      </c>
      <c r="E289" s="75">
        <v>4</v>
      </c>
    </row>
    <row r="290" spans="1:5" s="77" customFormat="1" ht="15" customHeight="1" outlineLevel="1" collapsed="1" x14ac:dyDescent="0.25">
      <c r="A290" s="80">
        <v>22</v>
      </c>
      <c r="B290" s="80">
        <v>220</v>
      </c>
      <c r="C290" s="77" t="s">
        <v>550</v>
      </c>
      <c r="D290" s="77" t="s">
        <v>382</v>
      </c>
      <c r="E290" s="80">
        <f>SUBTOTAL(9,E288:E289)</f>
        <v>6</v>
      </c>
    </row>
    <row r="291" spans="1:5" ht="15" hidden="1" customHeight="1" outlineLevel="2" collapsed="1" x14ac:dyDescent="0.25">
      <c r="A291" s="75">
        <v>8</v>
      </c>
      <c r="B291" s="75">
        <v>222</v>
      </c>
      <c r="C291" s="76" t="s">
        <v>99</v>
      </c>
      <c r="D291" s="76" t="s">
        <v>266</v>
      </c>
      <c r="E291" s="75">
        <v>4</v>
      </c>
    </row>
    <row r="292" spans="1:5" s="77" customFormat="1" ht="15" customHeight="1" outlineLevel="1" collapsed="1" x14ac:dyDescent="0.25">
      <c r="A292" s="80">
        <v>23</v>
      </c>
      <c r="B292" s="80">
        <v>222</v>
      </c>
      <c r="C292" s="77" t="s">
        <v>495</v>
      </c>
      <c r="D292" s="77" t="s">
        <v>266</v>
      </c>
      <c r="E292" s="80">
        <f>SUBTOTAL(9,E291:E291)</f>
        <v>4</v>
      </c>
    </row>
    <row r="293" spans="1:5" ht="15" hidden="1" customHeight="1" outlineLevel="2" x14ac:dyDescent="0.25">
      <c r="A293" s="75">
        <v>10</v>
      </c>
      <c r="B293" s="75">
        <v>92</v>
      </c>
      <c r="C293" s="76" t="s">
        <v>86</v>
      </c>
      <c r="D293" s="76" t="s">
        <v>77</v>
      </c>
      <c r="E293" s="75">
        <v>1</v>
      </c>
    </row>
    <row r="294" spans="1:5" ht="15" hidden="1" customHeight="1" outlineLevel="2" x14ac:dyDescent="0.25">
      <c r="A294" s="75">
        <v>10</v>
      </c>
      <c r="B294" s="75">
        <v>92</v>
      </c>
      <c r="C294" s="76" t="s">
        <v>86</v>
      </c>
      <c r="D294" s="76" t="s">
        <v>77</v>
      </c>
      <c r="E294" s="75">
        <v>1</v>
      </c>
    </row>
    <row r="295" spans="1:5" s="77" customFormat="1" ht="15" customHeight="1" outlineLevel="1" collapsed="1" x14ac:dyDescent="0.25">
      <c r="A295" s="80">
        <v>24</v>
      </c>
      <c r="B295" s="80">
        <v>92</v>
      </c>
      <c r="C295" s="77" t="s">
        <v>551</v>
      </c>
      <c r="D295" s="77" t="s">
        <v>77</v>
      </c>
      <c r="E295" s="80">
        <f>SUBTOTAL(9,E293:E294)</f>
        <v>2</v>
      </c>
    </row>
    <row r="296" spans="1:5" ht="15" hidden="1" customHeight="1" outlineLevel="2" x14ac:dyDescent="0.25">
      <c r="A296" s="75">
        <v>10</v>
      </c>
      <c r="B296" s="75">
        <v>233</v>
      </c>
      <c r="C296" s="76" t="s">
        <v>399</v>
      </c>
      <c r="D296" s="76" t="s">
        <v>106</v>
      </c>
      <c r="E296" s="75">
        <v>1</v>
      </c>
    </row>
    <row r="297" spans="1:5" s="77" customFormat="1" ht="15" customHeight="1" outlineLevel="1" collapsed="1" x14ac:dyDescent="0.25">
      <c r="A297" s="80">
        <v>25</v>
      </c>
      <c r="B297" s="80">
        <v>233</v>
      </c>
      <c r="C297" s="77" t="s">
        <v>552</v>
      </c>
      <c r="D297" s="77" t="s">
        <v>106</v>
      </c>
      <c r="E297" s="80">
        <f>SUBTOTAL(9,E296:E296)</f>
        <v>1</v>
      </c>
    </row>
    <row r="298" spans="1:5" ht="15" hidden="1" customHeight="1" outlineLevel="2" x14ac:dyDescent="0.25">
      <c r="A298" s="75">
        <v>10</v>
      </c>
      <c r="B298" s="75">
        <v>89</v>
      </c>
      <c r="C298" s="76" t="s">
        <v>82</v>
      </c>
      <c r="D298" s="76" t="s">
        <v>83</v>
      </c>
      <c r="E298" s="75">
        <v>1</v>
      </c>
    </row>
    <row r="299" spans="1:5" s="77" customFormat="1" ht="15" customHeight="1" outlineLevel="1" collapsed="1" x14ac:dyDescent="0.25">
      <c r="A299" s="80">
        <v>26</v>
      </c>
      <c r="B299" s="80">
        <v>89</v>
      </c>
      <c r="C299" s="77" t="s">
        <v>553</v>
      </c>
      <c r="D299" s="77" t="s">
        <v>83</v>
      </c>
      <c r="E299" s="80">
        <f>SUBTOTAL(9,E298:E298)</f>
        <v>1</v>
      </c>
    </row>
    <row r="300" spans="1:5" ht="15" customHeight="1" x14ac:dyDescent="0.25">
      <c r="A300" s="90" t="s">
        <v>96</v>
      </c>
      <c r="B300" s="90"/>
      <c r="C300" s="90"/>
      <c r="D300" s="90"/>
      <c r="E300" s="90"/>
    </row>
    <row r="301" spans="1:5" ht="15" customHeight="1" x14ac:dyDescent="0.25">
      <c r="A301" s="22" t="s">
        <v>1</v>
      </c>
      <c r="B301" s="22" t="s">
        <v>2</v>
      </c>
      <c r="C301" s="26" t="s">
        <v>3</v>
      </c>
      <c r="D301" s="26" t="s">
        <v>4</v>
      </c>
      <c r="E301" s="27" t="s">
        <v>161</v>
      </c>
    </row>
    <row r="302" spans="1:5" ht="15" hidden="1" customHeight="1" outlineLevel="2" x14ac:dyDescent="0.25">
      <c r="A302" s="75">
        <v>4</v>
      </c>
      <c r="B302" s="75">
        <v>102</v>
      </c>
      <c r="C302" s="76" t="s">
        <v>103</v>
      </c>
      <c r="D302" s="76" t="s">
        <v>77</v>
      </c>
      <c r="E302" s="75">
        <v>12</v>
      </c>
    </row>
    <row r="303" spans="1:5" ht="15" hidden="1" customHeight="1" outlineLevel="2" collapsed="1" x14ac:dyDescent="0.25">
      <c r="A303" s="75">
        <v>1</v>
      </c>
      <c r="B303" s="75">
        <v>102</v>
      </c>
      <c r="C303" s="76" t="s">
        <v>103</v>
      </c>
      <c r="D303" s="76" t="s">
        <v>77</v>
      </c>
      <c r="E303" s="75">
        <v>25</v>
      </c>
    </row>
    <row r="304" spans="1:5" ht="15" hidden="1" customHeight="1" outlineLevel="2" x14ac:dyDescent="0.25">
      <c r="A304" s="75">
        <v>1</v>
      </c>
      <c r="B304" s="75">
        <v>102</v>
      </c>
      <c r="C304" s="76" t="s">
        <v>103</v>
      </c>
      <c r="D304" s="76" t="s">
        <v>77</v>
      </c>
      <c r="E304" s="75">
        <v>25</v>
      </c>
    </row>
    <row r="305" spans="1:5" ht="15" hidden="1" customHeight="1" outlineLevel="2" x14ac:dyDescent="0.25">
      <c r="A305" s="75">
        <v>1</v>
      </c>
      <c r="B305" s="75">
        <v>102</v>
      </c>
      <c r="C305" s="76" t="s">
        <v>103</v>
      </c>
      <c r="D305" s="76" t="s">
        <v>77</v>
      </c>
      <c r="E305" s="75">
        <v>25</v>
      </c>
    </row>
    <row r="306" spans="1:5" ht="15" hidden="1" customHeight="1" outlineLevel="2" x14ac:dyDescent="0.25">
      <c r="A306" s="75">
        <v>1</v>
      </c>
      <c r="B306" s="75">
        <v>102</v>
      </c>
      <c r="C306" s="76" t="s">
        <v>103</v>
      </c>
      <c r="D306" s="76" t="s">
        <v>77</v>
      </c>
      <c r="E306" s="75">
        <v>25</v>
      </c>
    </row>
    <row r="307" spans="1:5" ht="15" hidden="1" customHeight="1" outlineLevel="2" x14ac:dyDescent="0.25">
      <c r="A307" s="75">
        <v>1</v>
      </c>
      <c r="B307" s="75">
        <v>102</v>
      </c>
      <c r="C307" s="76" t="s">
        <v>103</v>
      </c>
      <c r="D307" s="76" t="s">
        <v>77</v>
      </c>
      <c r="E307" s="75">
        <v>25</v>
      </c>
    </row>
    <row r="308" spans="1:5" s="77" customFormat="1" ht="15" customHeight="1" outlineLevel="1" collapsed="1" x14ac:dyDescent="0.25">
      <c r="A308" s="68">
        <v>1</v>
      </c>
      <c r="B308" s="68">
        <v>102</v>
      </c>
      <c r="C308" s="83" t="s">
        <v>479</v>
      </c>
      <c r="D308" s="83" t="s">
        <v>77</v>
      </c>
      <c r="E308" s="68">
        <f>SUBTOTAL(9,E302:E307)</f>
        <v>137</v>
      </c>
    </row>
    <row r="309" spans="1:5" ht="15" hidden="1" customHeight="1" outlineLevel="2" x14ac:dyDescent="0.25">
      <c r="A309" s="75">
        <v>1</v>
      </c>
      <c r="B309" s="75">
        <v>13</v>
      </c>
      <c r="C309" s="76" t="s">
        <v>97</v>
      </c>
      <c r="D309" s="76" t="s">
        <v>98</v>
      </c>
      <c r="E309" s="75">
        <v>25</v>
      </c>
    </row>
    <row r="310" spans="1:5" ht="15" hidden="1" customHeight="1" outlineLevel="2" collapsed="1" x14ac:dyDescent="0.25">
      <c r="A310" s="75">
        <v>2</v>
      </c>
      <c r="B310" s="75">
        <v>13</v>
      </c>
      <c r="C310" s="76" t="s">
        <v>97</v>
      </c>
      <c r="D310" s="76" t="s">
        <v>98</v>
      </c>
      <c r="E310" s="75">
        <v>18</v>
      </c>
    </row>
    <row r="311" spans="1:5" ht="15" hidden="1" customHeight="1" outlineLevel="2" x14ac:dyDescent="0.25">
      <c r="A311" s="75">
        <v>2</v>
      </c>
      <c r="B311" s="75">
        <v>13</v>
      </c>
      <c r="C311" s="76" t="s">
        <v>97</v>
      </c>
      <c r="D311" s="76" t="s">
        <v>98</v>
      </c>
      <c r="E311" s="75">
        <v>18</v>
      </c>
    </row>
    <row r="312" spans="1:5" ht="15" hidden="1" customHeight="1" outlineLevel="2" collapsed="1" x14ac:dyDescent="0.25">
      <c r="A312" s="75">
        <v>2</v>
      </c>
      <c r="B312" s="75">
        <v>13</v>
      </c>
      <c r="C312" s="76" t="s">
        <v>97</v>
      </c>
      <c r="D312" s="76" t="s">
        <v>98</v>
      </c>
      <c r="E312" s="75">
        <v>18</v>
      </c>
    </row>
    <row r="313" spans="1:5" ht="15" hidden="1" customHeight="1" outlineLevel="2" x14ac:dyDescent="0.25">
      <c r="A313" s="75">
        <v>1</v>
      </c>
      <c r="B313" s="75">
        <v>13</v>
      </c>
      <c r="C313" s="76" t="s">
        <v>97</v>
      </c>
      <c r="D313" s="76" t="s">
        <v>98</v>
      </c>
      <c r="E313" s="75">
        <v>25</v>
      </c>
    </row>
    <row r="314" spans="1:5" ht="15" hidden="1" customHeight="1" outlineLevel="2" x14ac:dyDescent="0.25">
      <c r="A314" s="75">
        <v>2</v>
      </c>
      <c r="B314" s="75">
        <v>13</v>
      </c>
      <c r="C314" s="76" t="s">
        <v>97</v>
      </c>
      <c r="D314" s="76" t="s">
        <v>98</v>
      </c>
      <c r="E314" s="75">
        <v>18</v>
      </c>
    </row>
    <row r="315" spans="1:5" s="77" customFormat="1" ht="15" customHeight="1" outlineLevel="1" collapsed="1" x14ac:dyDescent="0.25">
      <c r="A315" s="68">
        <v>2</v>
      </c>
      <c r="B315" s="68">
        <v>13</v>
      </c>
      <c r="C315" s="83" t="s">
        <v>477</v>
      </c>
      <c r="D315" s="83" t="s">
        <v>98</v>
      </c>
      <c r="E315" s="68">
        <f>SUBTOTAL(9,E309:E314)</f>
        <v>122</v>
      </c>
    </row>
    <row r="316" spans="1:5" ht="15" hidden="1" customHeight="1" outlineLevel="2" x14ac:dyDescent="0.25">
      <c r="A316" s="75">
        <v>3</v>
      </c>
      <c r="B316" s="75">
        <v>111</v>
      </c>
      <c r="C316" s="76" t="s">
        <v>218</v>
      </c>
      <c r="D316" s="76" t="s">
        <v>279</v>
      </c>
      <c r="E316" s="75">
        <v>15</v>
      </c>
    </row>
    <row r="317" spans="1:5" ht="15" hidden="1" customHeight="1" outlineLevel="2" x14ac:dyDescent="0.25">
      <c r="A317" s="75">
        <v>3</v>
      </c>
      <c r="B317" s="75">
        <v>111</v>
      </c>
      <c r="C317" s="76" t="s">
        <v>218</v>
      </c>
      <c r="D317" s="76" t="s">
        <v>357</v>
      </c>
      <c r="E317" s="75">
        <v>15</v>
      </c>
    </row>
    <row r="318" spans="1:5" ht="15" hidden="1" customHeight="1" outlineLevel="2" x14ac:dyDescent="0.25">
      <c r="A318" s="75">
        <v>2</v>
      </c>
      <c r="B318" s="75">
        <v>111</v>
      </c>
      <c r="C318" s="76" t="s">
        <v>218</v>
      </c>
      <c r="D318" s="76" t="s">
        <v>357</v>
      </c>
      <c r="E318" s="75">
        <v>18</v>
      </c>
    </row>
    <row r="319" spans="1:5" ht="15" hidden="1" customHeight="1" outlineLevel="2" collapsed="1" x14ac:dyDescent="0.25">
      <c r="A319" s="75">
        <v>3</v>
      </c>
      <c r="B319" s="75">
        <v>111</v>
      </c>
      <c r="C319" s="76" t="s">
        <v>218</v>
      </c>
      <c r="D319" s="76" t="s">
        <v>279</v>
      </c>
      <c r="E319" s="75">
        <v>15</v>
      </c>
    </row>
    <row r="320" spans="1:5" ht="15" hidden="1" customHeight="1" outlineLevel="2" x14ac:dyDescent="0.25">
      <c r="A320" s="75">
        <v>2</v>
      </c>
      <c r="B320" s="75">
        <v>111</v>
      </c>
      <c r="C320" s="76" t="s">
        <v>218</v>
      </c>
      <c r="D320" s="76" t="s">
        <v>279</v>
      </c>
      <c r="E320" s="75">
        <v>18</v>
      </c>
    </row>
    <row r="321" spans="1:5" ht="15" hidden="1" customHeight="1" outlineLevel="2" x14ac:dyDescent="0.25">
      <c r="A321" s="75">
        <v>1</v>
      </c>
      <c r="B321" s="75">
        <v>111</v>
      </c>
      <c r="C321" s="76" t="s">
        <v>218</v>
      </c>
      <c r="D321" s="76" t="s">
        <v>279</v>
      </c>
      <c r="E321" s="75">
        <v>25</v>
      </c>
    </row>
    <row r="322" spans="1:5" s="77" customFormat="1" ht="15" customHeight="1" outlineLevel="1" collapsed="1" x14ac:dyDescent="0.25">
      <c r="A322" s="80">
        <v>3</v>
      </c>
      <c r="B322" s="80">
        <v>111</v>
      </c>
      <c r="C322" s="77" t="s">
        <v>483</v>
      </c>
      <c r="D322" s="77" t="s">
        <v>357</v>
      </c>
      <c r="E322" s="80">
        <f>SUBTOTAL(9,E316:E321)</f>
        <v>106</v>
      </c>
    </row>
    <row r="323" spans="1:5" ht="15" hidden="1" customHeight="1" outlineLevel="2" x14ac:dyDescent="0.25">
      <c r="A323" s="75">
        <v>5</v>
      </c>
      <c r="B323" s="75">
        <v>93</v>
      </c>
      <c r="C323" s="76" t="s">
        <v>104</v>
      </c>
      <c r="D323" s="76" t="s">
        <v>25</v>
      </c>
      <c r="E323" s="75">
        <v>10</v>
      </c>
    </row>
    <row r="324" spans="1:5" ht="15" hidden="1" customHeight="1" outlineLevel="2" x14ac:dyDescent="0.25">
      <c r="A324" s="75">
        <v>7</v>
      </c>
      <c r="B324" s="75">
        <v>93</v>
      </c>
      <c r="C324" s="76" t="s">
        <v>104</v>
      </c>
      <c r="D324" s="76" t="s">
        <v>25</v>
      </c>
      <c r="E324" s="75">
        <v>6</v>
      </c>
    </row>
    <row r="325" spans="1:5" ht="15" hidden="1" customHeight="1" outlineLevel="2" collapsed="1" x14ac:dyDescent="0.25">
      <c r="A325" s="75">
        <v>7</v>
      </c>
      <c r="B325" s="75">
        <v>93</v>
      </c>
      <c r="C325" s="76" t="s">
        <v>104</v>
      </c>
      <c r="D325" s="76" t="s">
        <v>25</v>
      </c>
      <c r="E325" s="75">
        <v>6</v>
      </c>
    </row>
    <row r="326" spans="1:5" ht="15" hidden="1" customHeight="1" outlineLevel="2" x14ac:dyDescent="0.25">
      <c r="A326" s="75">
        <v>5</v>
      </c>
      <c r="B326" s="75">
        <v>93</v>
      </c>
      <c r="C326" s="76" t="s">
        <v>104</v>
      </c>
      <c r="D326" s="76" t="s">
        <v>25</v>
      </c>
      <c r="E326" s="75">
        <v>10</v>
      </c>
    </row>
    <row r="327" spans="1:5" ht="15" hidden="1" customHeight="1" outlineLevel="2" collapsed="1" x14ac:dyDescent="0.25">
      <c r="A327" s="75">
        <v>3</v>
      </c>
      <c r="B327" s="75">
        <v>93</v>
      </c>
      <c r="C327" s="76" t="s">
        <v>104</v>
      </c>
      <c r="D327" s="76" t="s">
        <v>25</v>
      </c>
      <c r="E327" s="75">
        <v>15</v>
      </c>
    </row>
    <row r="328" spans="1:5" ht="15" hidden="1" customHeight="1" outlineLevel="2" x14ac:dyDescent="0.25">
      <c r="A328" s="75">
        <v>4</v>
      </c>
      <c r="B328" s="75">
        <v>93</v>
      </c>
      <c r="C328" s="76" t="s">
        <v>104</v>
      </c>
      <c r="D328" s="76" t="s">
        <v>25</v>
      </c>
      <c r="E328" s="75">
        <v>12</v>
      </c>
    </row>
    <row r="329" spans="1:5" s="77" customFormat="1" ht="15" customHeight="1" outlineLevel="1" collapsed="1" x14ac:dyDescent="0.25">
      <c r="A329" s="80">
        <v>4</v>
      </c>
      <c r="B329" s="80">
        <v>93</v>
      </c>
      <c r="C329" s="77" t="s">
        <v>554</v>
      </c>
      <c r="D329" s="77" t="s">
        <v>25</v>
      </c>
      <c r="E329" s="80">
        <f>SUBTOTAL(9,E323:E328)</f>
        <v>59</v>
      </c>
    </row>
    <row r="330" spans="1:5" ht="15" hidden="1" customHeight="1" outlineLevel="2" collapsed="1" x14ac:dyDescent="0.25">
      <c r="A330" s="75">
        <v>3</v>
      </c>
      <c r="B330" s="75">
        <v>88</v>
      </c>
      <c r="C330" s="76" t="s">
        <v>101</v>
      </c>
      <c r="D330" s="76" t="s">
        <v>102</v>
      </c>
      <c r="E330" s="75">
        <v>15</v>
      </c>
    </row>
    <row r="331" spans="1:5" ht="15" hidden="1" customHeight="1" outlineLevel="2" x14ac:dyDescent="0.25">
      <c r="A331" s="75">
        <v>5</v>
      </c>
      <c r="B331" s="75">
        <v>88</v>
      </c>
      <c r="C331" s="76" t="s">
        <v>101</v>
      </c>
      <c r="D331" s="76" t="s">
        <v>102</v>
      </c>
      <c r="E331" s="75">
        <v>10</v>
      </c>
    </row>
    <row r="332" spans="1:5" ht="15" hidden="1" customHeight="1" outlineLevel="2" collapsed="1" x14ac:dyDescent="0.25">
      <c r="A332" s="75">
        <v>6</v>
      </c>
      <c r="B332" s="75">
        <v>88</v>
      </c>
      <c r="C332" s="76" t="s">
        <v>101</v>
      </c>
      <c r="D332" s="76" t="s">
        <v>102</v>
      </c>
      <c r="E332" s="75">
        <v>8</v>
      </c>
    </row>
    <row r="333" spans="1:5" ht="15" hidden="1" customHeight="1" outlineLevel="2" x14ac:dyDescent="0.25">
      <c r="A333" s="75">
        <v>6</v>
      </c>
      <c r="B333" s="75">
        <v>88</v>
      </c>
      <c r="C333" s="76" t="s">
        <v>101</v>
      </c>
      <c r="D333" s="76" t="s">
        <v>102</v>
      </c>
      <c r="E333" s="75">
        <v>8</v>
      </c>
    </row>
    <row r="334" spans="1:5" s="77" customFormat="1" ht="15" customHeight="1" outlineLevel="1" collapsed="1" x14ac:dyDescent="0.25">
      <c r="A334" s="80">
        <v>5</v>
      </c>
      <c r="B334" s="80">
        <v>88</v>
      </c>
      <c r="C334" s="77" t="s">
        <v>498</v>
      </c>
      <c r="D334" s="77" t="s">
        <v>102</v>
      </c>
      <c r="E334" s="80">
        <f>SUBTOTAL(9,E330:E333)</f>
        <v>41</v>
      </c>
    </row>
    <row r="335" spans="1:5" ht="15" hidden="1" customHeight="1" outlineLevel="2" x14ac:dyDescent="0.25">
      <c r="A335" s="75">
        <v>2</v>
      </c>
      <c r="B335" s="75">
        <v>222</v>
      </c>
      <c r="C335" s="76" t="s">
        <v>99</v>
      </c>
      <c r="D335" s="76" t="s">
        <v>100</v>
      </c>
      <c r="E335" s="75">
        <v>18</v>
      </c>
    </row>
    <row r="336" spans="1:5" ht="15" hidden="1" customHeight="1" outlineLevel="2" x14ac:dyDescent="0.25">
      <c r="A336" s="75">
        <v>3</v>
      </c>
      <c r="B336" s="75">
        <v>222</v>
      </c>
      <c r="C336" s="76" t="s">
        <v>99</v>
      </c>
      <c r="D336" s="76" t="s">
        <v>100</v>
      </c>
      <c r="E336" s="75">
        <v>15</v>
      </c>
    </row>
    <row r="337" spans="1:5" s="77" customFormat="1" ht="15" customHeight="1" outlineLevel="1" collapsed="1" x14ac:dyDescent="0.25">
      <c r="A337" s="80">
        <v>6</v>
      </c>
      <c r="B337" s="80">
        <v>222</v>
      </c>
      <c r="C337" s="77" t="s">
        <v>495</v>
      </c>
      <c r="D337" s="77" t="s">
        <v>100</v>
      </c>
      <c r="E337" s="80">
        <f>SUBTOTAL(9,E335:E336)</f>
        <v>33</v>
      </c>
    </row>
    <row r="338" spans="1:5" ht="15" hidden="1" customHeight="1" outlineLevel="2" x14ac:dyDescent="0.25">
      <c r="A338" s="75">
        <v>9</v>
      </c>
      <c r="B338" s="75">
        <v>152</v>
      </c>
      <c r="C338" s="76" t="s">
        <v>277</v>
      </c>
      <c r="D338" s="76" t="s">
        <v>81</v>
      </c>
      <c r="E338" s="75">
        <v>2</v>
      </c>
    </row>
    <row r="339" spans="1:5" ht="15" hidden="1" customHeight="1" outlineLevel="2" x14ac:dyDescent="0.25">
      <c r="A339" s="75">
        <v>4</v>
      </c>
      <c r="B339" s="75">
        <v>152</v>
      </c>
      <c r="C339" s="76" t="s">
        <v>277</v>
      </c>
      <c r="D339" s="76" t="s">
        <v>81</v>
      </c>
      <c r="E339" s="75">
        <v>12</v>
      </c>
    </row>
    <row r="340" spans="1:5" ht="15" hidden="1" customHeight="1" outlineLevel="2" collapsed="1" x14ac:dyDescent="0.25">
      <c r="A340" s="75">
        <v>10</v>
      </c>
      <c r="B340" s="75">
        <v>152</v>
      </c>
      <c r="C340" s="76" t="s">
        <v>277</v>
      </c>
      <c r="D340" s="76" t="s">
        <v>81</v>
      </c>
      <c r="E340" s="75">
        <v>1</v>
      </c>
    </row>
    <row r="341" spans="1:5" ht="15" hidden="1" customHeight="1" outlineLevel="2" x14ac:dyDescent="0.25">
      <c r="A341" s="75">
        <v>3</v>
      </c>
      <c r="B341" s="75">
        <v>152</v>
      </c>
      <c r="C341" s="76" t="s">
        <v>277</v>
      </c>
      <c r="D341" s="76" t="s">
        <v>81</v>
      </c>
      <c r="E341" s="75">
        <v>15</v>
      </c>
    </row>
    <row r="342" spans="1:5" s="77" customFormat="1" ht="15" customHeight="1" outlineLevel="1" collapsed="1" x14ac:dyDescent="0.25">
      <c r="A342" s="80">
        <v>7</v>
      </c>
      <c r="B342" s="80">
        <v>152</v>
      </c>
      <c r="C342" s="77" t="s">
        <v>555</v>
      </c>
      <c r="D342" s="77" t="s">
        <v>81</v>
      </c>
      <c r="E342" s="80">
        <f>SUBTOTAL(9,E338:E341)</f>
        <v>30</v>
      </c>
    </row>
    <row r="343" spans="1:5" ht="15" hidden="1" customHeight="1" outlineLevel="2" x14ac:dyDescent="0.25">
      <c r="A343" s="75">
        <v>6</v>
      </c>
      <c r="B343" s="75">
        <v>54</v>
      </c>
      <c r="C343" s="76" t="s">
        <v>105</v>
      </c>
      <c r="D343" s="76" t="s">
        <v>106</v>
      </c>
      <c r="E343" s="75">
        <v>8</v>
      </c>
    </row>
    <row r="344" spans="1:5" ht="15" hidden="1" customHeight="1" outlineLevel="2" x14ac:dyDescent="0.25">
      <c r="A344" s="75">
        <v>6</v>
      </c>
      <c r="B344" s="75">
        <v>54</v>
      </c>
      <c r="C344" s="76" t="s">
        <v>105</v>
      </c>
      <c r="D344" s="76" t="s">
        <v>106</v>
      </c>
      <c r="E344" s="75">
        <v>8</v>
      </c>
    </row>
    <row r="345" spans="1:5" ht="15" hidden="1" customHeight="1" outlineLevel="2" collapsed="1" x14ac:dyDescent="0.25">
      <c r="A345" s="75">
        <v>8</v>
      </c>
      <c r="B345" s="75">
        <v>54</v>
      </c>
      <c r="C345" s="76" t="s">
        <v>105</v>
      </c>
      <c r="D345" s="76" t="s">
        <v>106</v>
      </c>
      <c r="E345" s="75">
        <v>4</v>
      </c>
    </row>
    <row r="346" spans="1:5" ht="15" hidden="1" customHeight="1" outlineLevel="2" x14ac:dyDescent="0.25">
      <c r="A346" s="75">
        <v>7</v>
      </c>
      <c r="B346" s="75">
        <v>54</v>
      </c>
      <c r="C346" s="76" t="s">
        <v>105</v>
      </c>
      <c r="D346" s="76" t="s">
        <v>106</v>
      </c>
      <c r="E346" s="75">
        <v>6</v>
      </c>
    </row>
    <row r="347" spans="1:5" s="77" customFormat="1" ht="15" customHeight="1" outlineLevel="1" collapsed="1" x14ac:dyDescent="0.25">
      <c r="A347" s="80">
        <v>8</v>
      </c>
      <c r="B347" s="80">
        <v>54</v>
      </c>
      <c r="C347" s="77" t="s">
        <v>556</v>
      </c>
      <c r="D347" s="77" t="s">
        <v>106</v>
      </c>
      <c r="E347" s="80">
        <f>SUBTOTAL(9,E343:E346)</f>
        <v>26</v>
      </c>
    </row>
    <row r="348" spans="1:5" ht="15" hidden="1" customHeight="1" outlineLevel="2" x14ac:dyDescent="0.25">
      <c r="A348" s="75">
        <v>7</v>
      </c>
      <c r="B348" s="75">
        <v>112</v>
      </c>
      <c r="C348" s="76" t="s">
        <v>217</v>
      </c>
      <c r="D348" s="76" t="s">
        <v>106</v>
      </c>
      <c r="E348" s="75">
        <v>6</v>
      </c>
    </row>
    <row r="349" spans="1:5" ht="15" hidden="1" customHeight="1" outlineLevel="2" x14ac:dyDescent="0.25">
      <c r="A349" s="75">
        <v>5</v>
      </c>
      <c r="B349" s="75">
        <v>112</v>
      </c>
      <c r="C349" s="76" t="s">
        <v>217</v>
      </c>
      <c r="D349" s="76" t="s">
        <v>106</v>
      </c>
      <c r="E349" s="75">
        <v>10</v>
      </c>
    </row>
    <row r="350" spans="1:5" ht="15" hidden="1" customHeight="1" outlineLevel="2" x14ac:dyDescent="0.25">
      <c r="A350" s="75">
        <v>5</v>
      </c>
      <c r="B350" s="75">
        <v>112</v>
      </c>
      <c r="C350" s="76" t="s">
        <v>217</v>
      </c>
      <c r="D350" s="76" t="s">
        <v>106</v>
      </c>
      <c r="E350" s="75">
        <v>10</v>
      </c>
    </row>
    <row r="351" spans="1:5" s="77" customFormat="1" ht="15" customHeight="1" outlineLevel="1" collapsed="1" x14ac:dyDescent="0.25">
      <c r="A351" s="80">
        <v>9</v>
      </c>
      <c r="B351" s="80">
        <v>112</v>
      </c>
      <c r="C351" s="77" t="s">
        <v>557</v>
      </c>
      <c r="D351" s="77" t="s">
        <v>106</v>
      </c>
      <c r="E351" s="80">
        <f>SUBTOTAL(9,E348:E350)</f>
        <v>26</v>
      </c>
    </row>
    <row r="352" spans="1:5" ht="15" hidden="1" customHeight="1" outlineLevel="2" x14ac:dyDescent="0.25">
      <c r="A352" s="75">
        <v>4</v>
      </c>
      <c r="B352" s="75">
        <v>114</v>
      </c>
      <c r="C352" s="76" t="s">
        <v>216</v>
      </c>
      <c r="D352" s="76" t="s">
        <v>146</v>
      </c>
      <c r="E352" s="75">
        <v>12</v>
      </c>
    </row>
    <row r="353" spans="1:5" ht="15" hidden="1" customHeight="1" outlineLevel="2" collapsed="1" x14ac:dyDescent="0.25">
      <c r="A353" s="75">
        <v>4</v>
      </c>
      <c r="B353" s="75">
        <v>114</v>
      </c>
      <c r="C353" s="76" t="s">
        <v>216</v>
      </c>
      <c r="D353" s="76" t="s">
        <v>146</v>
      </c>
      <c r="E353" s="75">
        <v>12</v>
      </c>
    </row>
    <row r="354" spans="1:5" s="77" customFormat="1" ht="15" customHeight="1" outlineLevel="1" collapsed="1" x14ac:dyDescent="0.25">
      <c r="A354" s="80">
        <v>10</v>
      </c>
      <c r="B354" s="80">
        <v>114</v>
      </c>
      <c r="C354" s="77" t="s">
        <v>558</v>
      </c>
      <c r="D354" s="77" t="s">
        <v>146</v>
      </c>
      <c r="E354" s="80">
        <f>SUBTOTAL(9,E352:E353)</f>
        <v>24</v>
      </c>
    </row>
    <row r="355" spans="1:5" ht="15" hidden="1" customHeight="1" outlineLevel="2" collapsed="1" x14ac:dyDescent="0.25">
      <c r="A355" s="75">
        <v>10</v>
      </c>
      <c r="B355" s="75">
        <v>156</v>
      </c>
      <c r="C355" s="76" t="s">
        <v>278</v>
      </c>
      <c r="D355" s="76" t="s">
        <v>279</v>
      </c>
      <c r="E355" s="75">
        <v>1</v>
      </c>
    </row>
    <row r="356" spans="1:5" ht="15" hidden="1" customHeight="1" outlineLevel="2" x14ac:dyDescent="0.25">
      <c r="A356" s="75">
        <v>9</v>
      </c>
      <c r="B356" s="75">
        <v>156</v>
      </c>
      <c r="C356" s="76" t="s">
        <v>278</v>
      </c>
      <c r="D356" s="76" t="s">
        <v>279</v>
      </c>
      <c r="E356" s="75">
        <v>2</v>
      </c>
    </row>
    <row r="357" spans="1:5" ht="15" hidden="1" customHeight="1" outlineLevel="2" collapsed="1" x14ac:dyDescent="0.25">
      <c r="A357" s="75">
        <v>5</v>
      </c>
      <c r="B357" s="75">
        <v>156</v>
      </c>
      <c r="C357" s="76" t="s">
        <v>278</v>
      </c>
      <c r="D357" s="76" t="s">
        <v>279</v>
      </c>
      <c r="E357" s="75">
        <v>10</v>
      </c>
    </row>
    <row r="358" spans="1:5" ht="15" hidden="1" customHeight="1" outlineLevel="2" x14ac:dyDescent="0.25">
      <c r="A358" s="75">
        <v>6</v>
      </c>
      <c r="B358" s="75">
        <v>156</v>
      </c>
      <c r="C358" s="76" t="s">
        <v>278</v>
      </c>
      <c r="D358" s="76" t="s">
        <v>279</v>
      </c>
      <c r="E358" s="75">
        <v>8</v>
      </c>
    </row>
    <row r="359" spans="1:5" s="77" customFormat="1" ht="15" customHeight="1" outlineLevel="1" collapsed="1" x14ac:dyDescent="0.25">
      <c r="A359" s="80">
        <v>11</v>
      </c>
      <c r="B359" s="80">
        <v>156</v>
      </c>
      <c r="C359" s="77" t="s">
        <v>559</v>
      </c>
      <c r="D359" s="77" t="s">
        <v>279</v>
      </c>
      <c r="E359" s="80">
        <f>SUBTOTAL(9,E355:E358)</f>
        <v>21</v>
      </c>
    </row>
    <row r="360" spans="1:5" ht="15" hidden="1" customHeight="1" outlineLevel="2" x14ac:dyDescent="0.25">
      <c r="A360" s="75">
        <v>6</v>
      </c>
      <c r="B360" s="75">
        <v>181</v>
      </c>
      <c r="C360" s="76" t="s">
        <v>351</v>
      </c>
      <c r="D360" s="76" t="s">
        <v>111</v>
      </c>
      <c r="E360" s="75">
        <v>8</v>
      </c>
    </row>
    <row r="361" spans="1:5" ht="15" hidden="1" customHeight="1" outlineLevel="2" x14ac:dyDescent="0.25">
      <c r="A361" s="75">
        <v>6</v>
      </c>
      <c r="B361" s="75">
        <v>181</v>
      </c>
      <c r="C361" s="76" t="s">
        <v>351</v>
      </c>
      <c r="D361" s="76" t="s">
        <v>111</v>
      </c>
      <c r="E361" s="75">
        <v>8</v>
      </c>
    </row>
    <row r="362" spans="1:5" s="77" customFormat="1" ht="15" customHeight="1" outlineLevel="1" collapsed="1" x14ac:dyDescent="0.25">
      <c r="A362" s="80">
        <v>12</v>
      </c>
      <c r="B362" s="80">
        <v>181</v>
      </c>
      <c r="C362" s="77" t="s">
        <v>560</v>
      </c>
      <c r="D362" s="77" t="s">
        <v>111</v>
      </c>
      <c r="E362" s="80">
        <f>SUBTOTAL(9,E360:E361)</f>
        <v>16</v>
      </c>
    </row>
    <row r="363" spans="1:5" ht="15" hidden="1" customHeight="1" outlineLevel="2" x14ac:dyDescent="0.25">
      <c r="A363" s="75">
        <v>4</v>
      </c>
      <c r="B363" s="75">
        <v>196</v>
      </c>
      <c r="C363" s="76" t="s">
        <v>159</v>
      </c>
      <c r="D363" s="76" t="s">
        <v>106</v>
      </c>
      <c r="E363" s="75">
        <v>12</v>
      </c>
    </row>
    <row r="364" spans="1:5" s="77" customFormat="1" ht="15" customHeight="1" outlineLevel="1" collapsed="1" x14ac:dyDescent="0.25">
      <c r="A364" s="80">
        <v>13</v>
      </c>
      <c r="B364" s="80">
        <v>196</v>
      </c>
      <c r="C364" s="77" t="s">
        <v>561</v>
      </c>
      <c r="D364" s="77" t="s">
        <v>106</v>
      </c>
      <c r="E364" s="80">
        <f>SUBTOTAL(9,E363:E363)</f>
        <v>12</v>
      </c>
    </row>
    <row r="365" spans="1:5" ht="15" hidden="1" customHeight="1" outlineLevel="2" x14ac:dyDescent="0.25">
      <c r="A365" s="75">
        <v>4</v>
      </c>
      <c r="B365" s="75">
        <v>208</v>
      </c>
      <c r="C365" s="76" t="s">
        <v>401</v>
      </c>
      <c r="D365" s="76" t="s">
        <v>81</v>
      </c>
      <c r="E365" s="75">
        <v>12</v>
      </c>
    </row>
    <row r="366" spans="1:5" s="77" customFormat="1" ht="15" customHeight="1" outlineLevel="1" collapsed="1" x14ac:dyDescent="0.25">
      <c r="A366" s="80">
        <v>14</v>
      </c>
      <c r="B366" s="80">
        <v>208</v>
      </c>
      <c r="C366" s="77" t="s">
        <v>562</v>
      </c>
      <c r="D366" s="77" t="s">
        <v>81</v>
      </c>
      <c r="E366" s="80">
        <f>SUBTOTAL(9,E365:E365)</f>
        <v>12</v>
      </c>
    </row>
    <row r="367" spans="1:5" ht="15" hidden="1" customHeight="1" outlineLevel="2" x14ac:dyDescent="0.25">
      <c r="A367" s="75">
        <v>4</v>
      </c>
      <c r="B367" s="75">
        <v>94</v>
      </c>
      <c r="C367" s="76" t="s">
        <v>153</v>
      </c>
      <c r="D367" s="76" t="s">
        <v>154</v>
      </c>
      <c r="E367" s="75">
        <v>12</v>
      </c>
    </row>
    <row r="368" spans="1:5" s="77" customFormat="1" ht="15" customHeight="1" outlineLevel="1" collapsed="1" x14ac:dyDescent="0.25">
      <c r="A368" s="80">
        <v>15</v>
      </c>
      <c r="B368" s="80">
        <v>94</v>
      </c>
      <c r="C368" s="77" t="s">
        <v>563</v>
      </c>
      <c r="D368" s="77" t="s">
        <v>154</v>
      </c>
      <c r="E368" s="80">
        <f>SUBTOTAL(9,E367:E367)</f>
        <v>12</v>
      </c>
    </row>
    <row r="369" spans="1:5" ht="15" hidden="1" customHeight="1" outlineLevel="2" collapsed="1" x14ac:dyDescent="0.25">
      <c r="A369" s="75">
        <v>5</v>
      </c>
      <c r="B369" s="75">
        <v>224</v>
      </c>
      <c r="C369" s="76" t="s">
        <v>426</v>
      </c>
      <c r="D369" s="76" t="s">
        <v>81</v>
      </c>
      <c r="E369" s="75">
        <v>10</v>
      </c>
    </row>
    <row r="370" spans="1:5" s="77" customFormat="1" ht="15" customHeight="1" outlineLevel="1" collapsed="1" x14ac:dyDescent="0.25">
      <c r="A370" s="80">
        <v>16</v>
      </c>
      <c r="B370" s="80">
        <v>224</v>
      </c>
      <c r="C370" s="77" t="s">
        <v>564</v>
      </c>
      <c r="D370" s="77" t="s">
        <v>81</v>
      </c>
      <c r="E370" s="80">
        <f>SUBTOTAL(9,E369:E369)</f>
        <v>10</v>
      </c>
    </row>
    <row r="371" spans="1:5" ht="15" hidden="1" customHeight="1" outlineLevel="2" collapsed="1" x14ac:dyDescent="0.25">
      <c r="A371" s="75">
        <v>7</v>
      </c>
      <c r="B371" s="75">
        <v>217</v>
      </c>
      <c r="C371" s="76" t="s">
        <v>387</v>
      </c>
      <c r="D371" s="76" t="s">
        <v>137</v>
      </c>
      <c r="E371" s="75">
        <v>6</v>
      </c>
    </row>
    <row r="372" spans="1:5" s="77" customFormat="1" ht="15" customHeight="1" outlineLevel="1" collapsed="1" x14ac:dyDescent="0.25">
      <c r="A372" s="80">
        <v>17</v>
      </c>
      <c r="B372" s="80">
        <v>217</v>
      </c>
      <c r="C372" s="77" t="s">
        <v>565</v>
      </c>
      <c r="D372" s="77" t="s">
        <v>137</v>
      </c>
      <c r="E372" s="80">
        <f>SUBTOTAL(9,E371:E371)</f>
        <v>6</v>
      </c>
    </row>
    <row r="373" spans="1:5" ht="15" hidden="1" customHeight="1" outlineLevel="2" x14ac:dyDescent="0.25">
      <c r="A373" s="75">
        <v>7</v>
      </c>
      <c r="B373" s="75">
        <v>71</v>
      </c>
      <c r="C373" s="76" t="s">
        <v>107</v>
      </c>
      <c r="D373" s="76" t="s">
        <v>106</v>
      </c>
      <c r="E373" s="75">
        <v>6</v>
      </c>
    </row>
    <row r="374" spans="1:5" s="77" customFormat="1" ht="15" customHeight="1" outlineLevel="1" collapsed="1" x14ac:dyDescent="0.25">
      <c r="A374" s="80">
        <v>18</v>
      </c>
      <c r="B374" s="80">
        <v>71</v>
      </c>
      <c r="C374" s="77" t="s">
        <v>566</v>
      </c>
      <c r="D374" s="77" t="s">
        <v>106</v>
      </c>
      <c r="E374" s="80">
        <f>SUBTOTAL(9,E373:E373)</f>
        <v>6</v>
      </c>
    </row>
    <row r="375" spans="1:5" ht="15" hidden="1" customHeight="1" outlineLevel="2" x14ac:dyDescent="0.25">
      <c r="A375" s="75">
        <v>7</v>
      </c>
      <c r="B375" s="75">
        <v>169</v>
      </c>
      <c r="C375" s="76" t="s">
        <v>314</v>
      </c>
      <c r="D375" s="76" t="s">
        <v>279</v>
      </c>
      <c r="E375" s="75">
        <v>6</v>
      </c>
    </row>
    <row r="376" spans="1:5" s="77" customFormat="1" ht="15" customHeight="1" outlineLevel="1" collapsed="1" x14ac:dyDescent="0.25">
      <c r="A376" s="80">
        <v>19</v>
      </c>
      <c r="B376" s="80">
        <v>169</v>
      </c>
      <c r="C376" s="77" t="s">
        <v>567</v>
      </c>
      <c r="D376" s="77" t="s">
        <v>279</v>
      </c>
      <c r="E376" s="80">
        <f>SUBTOTAL(9,E375:E375)</f>
        <v>6</v>
      </c>
    </row>
    <row r="377" spans="1:5" ht="15" hidden="1" customHeight="1" outlineLevel="2" x14ac:dyDescent="0.25">
      <c r="A377" s="75">
        <v>8</v>
      </c>
      <c r="B377" s="75">
        <v>48</v>
      </c>
      <c r="C377" s="76" t="s">
        <v>108</v>
      </c>
      <c r="D377" s="76" t="s">
        <v>106</v>
      </c>
      <c r="E377" s="75">
        <v>4</v>
      </c>
    </row>
    <row r="378" spans="1:5" ht="15" hidden="1" customHeight="1" outlineLevel="2" collapsed="1" x14ac:dyDescent="0.25">
      <c r="A378" s="75">
        <v>10</v>
      </c>
      <c r="B378" s="75">
        <v>48</v>
      </c>
      <c r="C378" s="76" t="s">
        <v>108</v>
      </c>
      <c r="D378" s="76" t="s">
        <v>106</v>
      </c>
      <c r="E378" s="75">
        <v>1</v>
      </c>
    </row>
    <row r="379" spans="1:5" s="77" customFormat="1" ht="15" customHeight="1" outlineLevel="1" collapsed="1" x14ac:dyDescent="0.25">
      <c r="A379" s="80">
        <v>20</v>
      </c>
      <c r="B379" s="80">
        <v>48</v>
      </c>
      <c r="C379" s="77" t="s">
        <v>568</v>
      </c>
      <c r="D379" s="77" t="s">
        <v>106</v>
      </c>
      <c r="E379" s="80">
        <f>SUBTOTAL(9,E377:E378)</f>
        <v>5</v>
      </c>
    </row>
    <row r="380" spans="1:5" ht="15" hidden="1" customHeight="1" outlineLevel="2" x14ac:dyDescent="0.25">
      <c r="A380" s="75">
        <v>8</v>
      </c>
      <c r="B380" s="75">
        <v>218</v>
      </c>
      <c r="C380" s="76" t="s">
        <v>388</v>
      </c>
      <c r="D380" s="76" t="s">
        <v>106</v>
      </c>
      <c r="E380" s="75">
        <v>4</v>
      </c>
    </row>
    <row r="381" spans="1:5" s="77" customFormat="1" ht="15" customHeight="1" outlineLevel="1" collapsed="1" x14ac:dyDescent="0.25">
      <c r="A381" s="80">
        <v>21</v>
      </c>
      <c r="B381" s="80">
        <v>218</v>
      </c>
      <c r="C381" s="77" t="s">
        <v>569</v>
      </c>
      <c r="D381" s="77" t="s">
        <v>106</v>
      </c>
      <c r="E381" s="80">
        <f>SUBTOTAL(9,E380:E380)</f>
        <v>4</v>
      </c>
    </row>
    <row r="382" spans="1:5" ht="15" hidden="1" customHeight="1" outlineLevel="2" x14ac:dyDescent="0.25">
      <c r="A382" s="75">
        <v>8</v>
      </c>
      <c r="B382" s="75">
        <v>177</v>
      </c>
      <c r="C382" s="76" t="s">
        <v>312</v>
      </c>
      <c r="D382" s="76" t="s">
        <v>137</v>
      </c>
      <c r="E382" s="75">
        <v>4</v>
      </c>
    </row>
    <row r="383" spans="1:5" s="77" customFormat="1" ht="15" customHeight="1" outlineLevel="1" collapsed="1" x14ac:dyDescent="0.25">
      <c r="A383" s="80">
        <v>22</v>
      </c>
      <c r="B383" s="80">
        <v>177</v>
      </c>
      <c r="C383" s="77" t="s">
        <v>570</v>
      </c>
      <c r="D383" s="77" t="s">
        <v>137</v>
      </c>
      <c r="E383" s="80">
        <f>SUBTOTAL(9,E382:E382)</f>
        <v>4</v>
      </c>
    </row>
    <row r="384" spans="1:5" ht="15" hidden="1" customHeight="1" outlineLevel="2" x14ac:dyDescent="0.25">
      <c r="A384" s="75">
        <v>8</v>
      </c>
      <c r="B384" s="75">
        <v>189</v>
      </c>
      <c r="C384" s="76" t="s">
        <v>315</v>
      </c>
      <c r="D384" s="76" t="s">
        <v>279</v>
      </c>
      <c r="E384" s="75">
        <v>4</v>
      </c>
    </row>
    <row r="385" spans="1:5" s="77" customFormat="1" ht="15" customHeight="1" outlineLevel="1" collapsed="1" x14ac:dyDescent="0.25">
      <c r="A385" s="80">
        <v>23</v>
      </c>
      <c r="B385" s="80">
        <v>189</v>
      </c>
      <c r="C385" s="77" t="s">
        <v>571</v>
      </c>
      <c r="D385" s="77" t="s">
        <v>279</v>
      </c>
      <c r="E385" s="80">
        <f>SUBTOTAL(9,E384:E384)</f>
        <v>4</v>
      </c>
    </row>
    <row r="386" spans="1:5" ht="15" hidden="1" customHeight="1" outlineLevel="2" x14ac:dyDescent="0.25">
      <c r="A386" s="75">
        <v>9</v>
      </c>
      <c r="B386" s="75">
        <v>2</v>
      </c>
      <c r="C386" s="76" t="s">
        <v>109</v>
      </c>
      <c r="D386" s="76" t="s">
        <v>77</v>
      </c>
      <c r="E386" s="75">
        <v>2</v>
      </c>
    </row>
    <row r="387" spans="1:5" s="77" customFormat="1" ht="15" customHeight="1" outlineLevel="1" collapsed="1" x14ac:dyDescent="0.25">
      <c r="A387" s="80">
        <v>24</v>
      </c>
      <c r="B387" s="80">
        <v>2</v>
      </c>
      <c r="C387" s="77" t="s">
        <v>572</v>
      </c>
      <c r="D387" s="77" t="s">
        <v>77</v>
      </c>
      <c r="E387" s="80">
        <f>SUBTOTAL(9,E386:E386)</f>
        <v>2</v>
      </c>
    </row>
    <row r="388" spans="1:5" ht="15" hidden="1" customHeight="1" outlineLevel="2" collapsed="1" x14ac:dyDescent="0.25">
      <c r="A388" s="75">
        <v>9</v>
      </c>
      <c r="B388" s="75">
        <v>79</v>
      </c>
      <c r="C388" s="76" t="s">
        <v>112</v>
      </c>
      <c r="D388" s="76" t="s">
        <v>69</v>
      </c>
      <c r="E388" s="75">
        <v>2</v>
      </c>
    </row>
    <row r="389" spans="1:5" s="77" customFormat="1" ht="15" customHeight="1" outlineLevel="1" collapsed="1" x14ac:dyDescent="0.25">
      <c r="A389" s="80">
        <v>25</v>
      </c>
      <c r="B389" s="80">
        <v>79</v>
      </c>
      <c r="C389" s="77" t="s">
        <v>573</v>
      </c>
      <c r="D389" s="77" t="s">
        <v>69</v>
      </c>
      <c r="E389" s="80">
        <f>SUBTOTAL(9,E388:E388)</f>
        <v>2</v>
      </c>
    </row>
    <row r="390" spans="1:5" ht="15" hidden="1" customHeight="1" outlineLevel="2" x14ac:dyDescent="0.25">
      <c r="A390" s="75">
        <v>10</v>
      </c>
      <c r="B390" s="75">
        <v>40</v>
      </c>
      <c r="C390" s="76" t="s">
        <v>220</v>
      </c>
      <c r="D390" s="76" t="s">
        <v>106</v>
      </c>
      <c r="E390" s="75">
        <v>1</v>
      </c>
    </row>
    <row r="391" spans="1:5" s="77" customFormat="1" ht="15" customHeight="1" outlineLevel="1" collapsed="1" x14ac:dyDescent="0.25">
      <c r="A391" s="80">
        <v>26</v>
      </c>
      <c r="B391" s="80">
        <v>40</v>
      </c>
      <c r="C391" s="77" t="s">
        <v>574</v>
      </c>
      <c r="D391" s="77" t="s">
        <v>106</v>
      </c>
      <c r="E391" s="80">
        <f>SUBTOTAL(9,E390:E390)</f>
        <v>1</v>
      </c>
    </row>
    <row r="392" spans="1:5" ht="15" hidden="1" customHeight="1" outlineLevel="2" x14ac:dyDescent="0.25">
      <c r="A392" s="75">
        <v>10</v>
      </c>
      <c r="B392" s="75">
        <v>70</v>
      </c>
      <c r="C392" s="76" t="s">
        <v>110</v>
      </c>
      <c r="D392" s="76" t="s">
        <v>111</v>
      </c>
      <c r="E392" s="75">
        <v>1</v>
      </c>
    </row>
    <row r="393" spans="1:5" s="77" customFormat="1" ht="15" customHeight="1" outlineLevel="1" collapsed="1" x14ac:dyDescent="0.25">
      <c r="A393" s="80">
        <v>27</v>
      </c>
      <c r="B393" s="80">
        <v>70</v>
      </c>
      <c r="C393" s="77" t="s">
        <v>575</v>
      </c>
      <c r="D393" s="77" t="s">
        <v>111</v>
      </c>
      <c r="E393" s="80">
        <f>SUBTOTAL(9,E392:E392)</f>
        <v>1</v>
      </c>
    </row>
    <row r="394" spans="1:5" s="26" customFormat="1" ht="15" customHeight="1" x14ac:dyDescent="0.25">
      <c r="A394" s="90" t="s">
        <v>113</v>
      </c>
      <c r="B394" s="90"/>
      <c r="C394" s="90"/>
      <c r="D394" s="90"/>
      <c r="E394" s="90"/>
    </row>
    <row r="395" spans="1:5" s="26" customFormat="1" ht="15" customHeight="1" x14ac:dyDescent="0.25">
      <c r="A395" s="22" t="s">
        <v>1</v>
      </c>
      <c r="B395" s="22" t="s">
        <v>2</v>
      </c>
      <c r="C395" s="26" t="s">
        <v>3</v>
      </c>
      <c r="D395" s="26" t="s">
        <v>4</v>
      </c>
      <c r="E395" s="27" t="s">
        <v>161</v>
      </c>
    </row>
    <row r="396" spans="1:5" ht="15" hidden="1" customHeight="1" outlineLevel="2" x14ac:dyDescent="0.25">
      <c r="A396" s="75">
        <v>1</v>
      </c>
      <c r="B396" s="75">
        <v>99</v>
      </c>
      <c r="C396" s="76" t="s">
        <v>114</v>
      </c>
      <c r="D396" s="76" t="s">
        <v>115</v>
      </c>
      <c r="E396" s="75">
        <v>25</v>
      </c>
    </row>
    <row r="397" spans="1:5" ht="15" hidden="1" customHeight="1" outlineLevel="2" x14ac:dyDescent="0.25">
      <c r="A397" s="75">
        <v>1</v>
      </c>
      <c r="B397" s="75">
        <v>99</v>
      </c>
      <c r="C397" s="76" t="s">
        <v>114</v>
      </c>
      <c r="D397" s="76" t="s">
        <v>115</v>
      </c>
      <c r="E397" s="75">
        <v>25</v>
      </c>
    </row>
    <row r="398" spans="1:5" ht="15" hidden="1" customHeight="1" outlineLevel="2" collapsed="1" x14ac:dyDescent="0.25">
      <c r="A398" s="75">
        <v>1</v>
      </c>
      <c r="B398" s="75">
        <v>99</v>
      </c>
      <c r="C398" s="76" t="s">
        <v>114</v>
      </c>
      <c r="D398" s="76" t="s">
        <v>115</v>
      </c>
      <c r="E398" s="75">
        <v>25</v>
      </c>
    </row>
    <row r="399" spans="1:5" ht="15" hidden="1" customHeight="1" outlineLevel="2" x14ac:dyDescent="0.25">
      <c r="A399" s="75">
        <v>1</v>
      </c>
      <c r="B399" s="75">
        <v>99</v>
      </c>
      <c r="C399" s="76" t="s">
        <v>114</v>
      </c>
      <c r="D399" s="76" t="s">
        <v>115</v>
      </c>
      <c r="E399" s="75">
        <v>25</v>
      </c>
    </row>
    <row r="400" spans="1:5" ht="15" hidden="1" customHeight="1" outlineLevel="2" x14ac:dyDescent="0.25">
      <c r="A400" s="75">
        <v>1</v>
      </c>
      <c r="B400" s="75">
        <v>99</v>
      </c>
      <c r="C400" s="76" t="s">
        <v>114</v>
      </c>
      <c r="D400" s="76" t="s">
        <v>115</v>
      </c>
      <c r="E400" s="75">
        <v>25</v>
      </c>
    </row>
    <row r="401" spans="1:5" ht="15" hidden="1" customHeight="1" outlineLevel="2" x14ac:dyDescent="0.25">
      <c r="A401" s="75">
        <v>1</v>
      </c>
      <c r="B401" s="75">
        <v>99</v>
      </c>
      <c r="C401" s="76" t="s">
        <v>114</v>
      </c>
      <c r="D401" s="76" t="s">
        <v>115</v>
      </c>
      <c r="E401" s="75">
        <v>25</v>
      </c>
    </row>
    <row r="402" spans="1:5" s="77" customFormat="1" ht="15" customHeight="1" outlineLevel="1" collapsed="1" x14ac:dyDescent="0.25">
      <c r="A402" s="80">
        <v>1</v>
      </c>
      <c r="B402" s="80">
        <v>99</v>
      </c>
      <c r="C402" s="77" t="s">
        <v>484</v>
      </c>
      <c r="D402" s="77" t="s">
        <v>115</v>
      </c>
      <c r="E402" s="80">
        <f>SUBTOTAL(9,E396:E401)</f>
        <v>150</v>
      </c>
    </row>
    <row r="403" spans="1:5" ht="15" hidden="1" customHeight="1" outlineLevel="2" x14ac:dyDescent="0.25">
      <c r="A403" s="75">
        <v>3</v>
      </c>
      <c r="B403" s="75">
        <v>23</v>
      </c>
      <c r="C403" s="76" t="s">
        <v>117</v>
      </c>
      <c r="D403" s="76" t="s">
        <v>118</v>
      </c>
      <c r="E403" s="75">
        <v>15</v>
      </c>
    </row>
    <row r="404" spans="1:5" ht="15" hidden="1" customHeight="1" outlineLevel="2" collapsed="1" x14ac:dyDescent="0.25">
      <c r="A404" s="75">
        <v>2</v>
      </c>
      <c r="B404" s="75">
        <v>23</v>
      </c>
      <c r="C404" s="76" t="s">
        <v>117</v>
      </c>
      <c r="D404" s="76" t="s">
        <v>118</v>
      </c>
      <c r="E404" s="75">
        <v>18</v>
      </c>
    </row>
    <row r="405" spans="1:5" ht="15" hidden="1" customHeight="1" outlineLevel="2" x14ac:dyDescent="0.25">
      <c r="A405" s="75">
        <v>2</v>
      </c>
      <c r="B405" s="75">
        <v>23</v>
      </c>
      <c r="C405" s="76" t="s">
        <v>117</v>
      </c>
      <c r="D405" s="76" t="s">
        <v>118</v>
      </c>
      <c r="E405" s="75">
        <v>18</v>
      </c>
    </row>
    <row r="406" spans="1:5" ht="15" hidden="1" customHeight="1" outlineLevel="2" collapsed="1" x14ac:dyDescent="0.25">
      <c r="A406" s="75">
        <v>2</v>
      </c>
      <c r="B406" s="75">
        <v>23</v>
      </c>
      <c r="C406" s="76" t="s">
        <v>117</v>
      </c>
      <c r="D406" s="76" t="s">
        <v>118</v>
      </c>
      <c r="E406" s="75">
        <v>18</v>
      </c>
    </row>
    <row r="407" spans="1:5" ht="15" hidden="1" customHeight="1" outlineLevel="2" collapsed="1" x14ac:dyDescent="0.25">
      <c r="A407" s="75">
        <v>1</v>
      </c>
      <c r="B407" s="75">
        <v>23</v>
      </c>
      <c r="C407" s="76" t="s">
        <v>117</v>
      </c>
      <c r="D407" s="76" t="s">
        <v>118</v>
      </c>
      <c r="E407" s="75">
        <v>25</v>
      </c>
    </row>
    <row r="408" spans="1:5" ht="15" hidden="1" customHeight="1" outlineLevel="2" x14ac:dyDescent="0.25">
      <c r="A408" s="75">
        <v>3</v>
      </c>
      <c r="B408" s="75">
        <v>23</v>
      </c>
      <c r="C408" s="76" t="s">
        <v>117</v>
      </c>
      <c r="D408" s="76" t="s">
        <v>118</v>
      </c>
      <c r="E408" s="75">
        <v>15</v>
      </c>
    </row>
    <row r="409" spans="1:5" s="77" customFormat="1" ht="15" customHeight="1" outlineLevel="1" collapsed="1" x14ac:dyDescent="0.25">
      <c r="A409" s="80">
        <v>2</v>
      </c>
      <c r="B409" s="80">
        <v>23</v>
      </c>
      <c r="C409" s="77" t="s">
        <v>486</v>
      </c>
      <c r="D409" s="77" t="s">
        <v>118</v>
      </c>
      <c r="E409" s="80">
        <f>SUBTOTAL(9,E403:E408)</f>
        <v>109</v>
      </c>
    </row>
    <row r="410" spans="1:5" ht="15" hidden="1" customHeight="1" outlineLevel="2" x14ac:dyDescent="0.25">
      <c r="A410" s="75">
        <v>2</v>
      </c>
      <c r="B410" s="75">
        <v>44</v>
      </c>
      <c r="C410" s="76" t="s">
        <v>116</v>
      </c>
      <c r="D410" s="76" t="s">
        <v>115</v>
      </c>
      <c r="E410" s="75">
        <v>18</v>
      </c>
    </row>
    <row r="411" spans="1:5" ht="15" hidden="1" customHeight="1" outlineLevel="2" x14ac:dyDescent="0.25">
      <c r="A411" s="75">
        <v>3</v>
      </c>
      <c r="B411" s="75">
        <v>44</v>
      </c>
      <c r="C411" s="76" t="s">
        <v>116</v>
      </c>
      <c r="D411" s="76" t="s">
        <v>115</v>
      </c>
      <c r="E411" s="75">
        <v>15</v>
      </c>
    </row>
    <row r="412" spans="1:5" ht="15" hidden="1" customHeight="1" outlineLevel="2" x14ac:dyDescent="0.25">
      <c r="A412" s="75">
        <v>3</v>
      </c>
      <c r="B412" s="75">
        <v>44</v>
      </c>
      <c r="C412" s="76" t="s">
        <v>116</v>
      </c>
      <c r="D412" s="76" t="s">
        <v>115</v>
      </c>
      <c r="E412" s="75">
        <v>15</v>
      </c>
    </row>
    <row r="413" spans="1:5" ht="15" hidden="1" customHeight="1" outlineLevel="2" x14ac:dyDescent="0.25">
      <c r="A413" s="75">
        <v>2</v>
      </c>
      <c r="B413" s="75">
        <v>44</v>
      </c>
      <c r="C413" s="76" t="s">
        <v>116</v>
      </c>
      <c r="D413" s="76" t="s">
        <v>115</v>
      </c>
      <c r="E413" s="75">
        <v>18</v>
      </c>
    </row>
    <row r="414" spans="1:5" ht="15" hidden="1" customHeight="1" outlineLevel="2" x14ac:dyDescent="0.25">
      <c r="A414" s="75">
        <v>4</v>
      </c>
      <c r="B414" s="75">
        <v>44</v>
      </c>
      <c r="C414" s="76" t="s">
        <v>116</v>
      </c>
      <c r="D414" s="76" t="s">
        <v>115</v>
      </c>
      <c r="E414" s="75">
        <v>12</v>
      </c>
    </row>
    <row r="415" spans="1:5" ht="15" hidden="1" customHeight="1" outlineLevel="2" x14ac:dyDescent="0.25">
      <c r="A415" s="75">
        <v>2</v>
      </c>
      <c r="B415" s="75">
        <v>44</v>
      </c>
      <c r="C415" s="76" t="s">
        <v>116</v>
      </c>
      <c r="D415" s="76" t="s">
        <v>115</v>
      </c>
      <c r="E415" s="75">
        <v>18</v>
      </c>
    </row>
    <row r="416" spans="1:5" s="77" customFormat="1" ht="15" customHeight="1" outlineLevel="1" collapsed="1" x14ac:dyDescent="0.25">
      <c r="A416" s="80">
        <v>3</v>
      </c>
      <c r="B416" s="80">
        <v>44</v>
      </c>
      <c r="C416" s="77" t="s">
        <v>487</v>
      </c>
      <c r="D416" s="77" t="s">
        <v>115</v>
      </c>
      <c r="E416" s="80">
        <f>SUBTOTAL(9,E410:E415)</f>
        <v>96</v>
      </c>
    </row>
    <row r="417" spans="1:5" ht="15" hidden="1" customHeight="1" outlineLevel="2" x14ac:dyDescent="0.25">
      <c r="A417" s="75">
        <v>3</v>
      </c>
      <c r="B417" s="75">
        <v>155</v>
      </c>
      <c r="C417" s="76" t="s">
        <v>281</v>
      </c>
      <c r="D417" s="76" t="s">
        <v>282</v>
      </c>
      <c r="E417" s="75">
        <v>15</v>
      </c>
    </row>
    <row r="418" spans="1:5" ht="15" hidden="1" customHeight="1" outlineLevel="2" x14ac:dyDescent="0.25">
      <c r="A418" s="75">
        <v>7</v>
      </c>
      <c r="B418" s="75">
        <v>155</v>
      </c>
      <c r="C418" s="76" t="s">
        <v>281</v>
      </c>
      <c r="D418" s="76" t="s">
        <v>282</v>
      </c>
      <c r="E418" s="75">
        <v>6</v>
      </c>
    </row>
    <row r="419" spans="1:5" ht="15" hidden="1" customHeight="1" outlineLevel="2" x14ac:dyDescent="0.25">
      <c r="A419" s="75">
        <v>2</v>
      </c>
      <c r="B419" s="75">
        <v>155</v>
      </c>
      <c r="C419" s="76" t="s">
        <v>281</v>
      </c>
      <c r="D419" s="76" t="s">
        <v>282</v>
      </c>
      <c r="E419" s="75">
        <v>18</v>
      </c>
    </row>
    <row r="420" spans="1:5" ht="15" hidden="1" customHeight="1" outlineLevel="2" x14ac:dyDescent="0.25">
      <c r="A420" s="75">
        <v>4</v>
      </c>
      <c r="B420" s="75">
        <v>155</v>
      </c>
      <c r="C420" s="76" t="s">
        <v>281</v>
      </c>
      <c r="D420" s="76" t="s">
        <v>282</v>
      </c>
      <c r="E420" s="75">
        <v>12</v>
      </c>
    </row>
    <row r="421" spans="1:5" ht="15" hidden="1" customHeight="1" outlineLevel="2" x14ac:dyDescent="0.25">
      <c r="A421" s="75">
        <v>1</v>
      </c>
      <c r="B421" s="75">
        <v>155</v>
      </c>
      <c r="C421" s="76" t="s">
        <v>281</v>
      </c>
      <c r="D421" s="76" t="s">
        <v>282</v>
      </c>
      <c r="E421" s="75">
        <v>25</v>
      </c>
    </row>
    <row r="422" spans="1:5" s="77" customFormat="1" ht="15" customHeight="1" outlineLevel="1" collapsed="1" x14ac:dyDescent="0.25">
      <c r="A422" s="68">
        <v>4</v>
      </c>
      <c r="B422" s="68">
        <v>155</v>
      </c>
      <c r="C422" s="83" t="s">
        <v>499</v>
      </c>
      <c r="D422" s="83" t="s">
        <v>282</v>
      </c>
      <c r="E422" s="68">
        <f>SUBTOTAL(9,E417:E421)</f>
        <v>76</v>
      </c>
    </row>
    <row r="423" spans="1:5" ht="15" hidden="1" customHeight="1" outlineLevel="2" collapsed="1" x14ac:dyDescent="0.25">
      <c r="A423" s="75">
        <v>5</v>
      </c>
      <c r="B423" s="75">
        <v>87</v>
      </c>
      <c r="C423" s="76" t="s">
        <v>121</v>
      </c>
      <c r="D423" s="76" t="s">
        <v>122</v>
      </c>
      <c r="E423" s="75">
        <v>10</v>
      </c>
    </row>
    <row r="424" spans="1:5" ht="15" hidden="1" customHeight="1" outlineLevel="2" x14ac:dyDescent="0.25">
      <c r="A424" s="75">
        <v>6</v>
      </c>
      <c r="B424" s="75">
        <v>87</v>
      </c>
      <c r="C424" s="76" t="s">
        <v>121</v>
      </c>
      <c r="D424" s="76" t="s">
        <v>122</v>
      </c>
      <c r="E424" s="75">
        <v>8</v>
      </c>
    </row>
    <row r="425" spans="1:5" ht="15" hidden="1" customHeight="1" outlineLevel="2" collapsed="1" x14ac:dyDescent="0.25">
      <c r="A425" s="75">
        <v>5</v>
      </c>
      <c r="B425" s="75">
        <v>87</v>
      </c>
      <c r="C425" s="76" t="s">
        <v>121</v>
      </c>
      <c r="D425" s="76" t="s">
        <v>122</v>
      </c>
      <c r="E425" s="75">
        <v>10</v>
      </c>
    </row>
    <row r="426" spans="1:5" ht="15" hidden="1" customHeight="1" outlineLevel="2" x14ac:dyDescent="0.25">
      <c r="A426" s="75">
        <v>3</v>
      </c>
      <c r="B426" s="75">
        <v>87</v>
      </c>
      <c r="C426" s="76" t="s">
        <v>121</v>
      </c>
      <c r="D426" s="76" t="s">
        <v>122</v>
      </c>
      <c r="E426" s="75">
        <v>15</v>
      </c>
    </row>
    <row r="427" spans="1:5" ht="15" hidden="1" customHeight="1" outlineLevel="2" collapsed="1" x14ac:dyDescent="0.25">
      <c r="A427" s="75">
        <v>5</v>
      </c>
      <c r="B427" s="75">
        <v>87</v>
      </c>
      <c r="C427" s="76" t="s">
        <v>121</v>
      </c>
      <c r="D427" s="76" t="s">
        <v>122</v>
      </c>
      <c r="E427" s="75">
        <v>10</v>
      </c>
    </row>
    <row r="428" spans="1:5" ht="15" hidden="1" customHeight="1" outlineLevel="2" x14ac:dyDescent="0.25">
      <c r="A428" s="75">
        <v>3</v>
      </c>
      <c r="B428" s="75">
        <v>87</v>
      </c>
      <c r="C428" s="76" t="s">
        <v>121</v>
      </c>
      <c r="D428" s="76" t="s">
        <v>122</v>
      </c>
      <c r="E428" s="75">
        <v>15</v>
      </c>
    </row>
    <row r="429" spans="1:5" s="77" customFormat="1" ht="15" customHeight="1" outlineLevel="1" collapsed="1" x14ac:dyDescent="0.25">
      <c r="A429" s="68">
        <v>5</v>
      </c>
      <c r="B429" s="68">
        <v>87</v>
      </c>
      <c r="C429" s="83" t="s">
        <v>576</v>
      </c>
      <c r="D429" s="83" t="s">
        <v>122</v>
      </c>
      <c r="E429" s="68">
        <f>SUBTOTAL(9,E423:E428)</f>
        <v>68</v>
      </c>
    </row>
    <row r="430" spans="1:5" ht="15" hidden="1" customHeight="1" outlineLevel="2" x14ac:dyDescent="0.25">
      <c r="A430" s="75">
        <v>6</v>
      </c>
      <c r="B430" s="75">
        <v>80</v>
      </c>
      <c r="C430" s="76" t="s">
        <v>123</v>
      </c>
      <c r="D430" s="76" t="s">
        <v>124</v>
      </c>
      <c r="E430" s="75">
        <v>8</v>
      </c>
    </row>
    <row r="431" spans="1:5" ht="15" hidden="1" customHeight="1" outlineLevel="2" x14ac:dyDescent="0.25">
      <c r="A431" s="75">
        <v>8</v>
      </c>
      <c r="B431" s="75">
        <v>80</v>
      </c>
      <c r="C431" s="76" t="s">
        <v>123</v>
      </c>
      <c r="D431" s="76" t="s">
        <v>124</v>
      </c>
      <c r="E431" s="75">
        <v>4</v>
      </c>
    </row>
    <row r="432" spans="1:5" ht="15" hidden="1" customHeight="1" outlineLevel="2" collapsed="1" x14ac:dyDescent="0.25">
      <c r="A432" s="75">
        <v>8</v>
      </c>
      <c r="B432" s="75">
        <v>80</v>
      </c>
      <c r="C432" s="76" t="s">
        <v>123</v>
      </c>
      <c r="D432" s="76" t="s">
        <v>124</v>
      </c>
      <c r="E432" s="75">
        <v>4</v>
      </c>
    </row>
    <row r="433" spans="1:5" ht="15" hidden="1" customHeight="1" outlineLevel="2" x14ac:dyDescent="0.25">
      <c r="A433" s="75">
        <v>6</v>
      </c>
      <c r="B433" s="75">
        <v>80</v>
      </c>
      <c r="C433" s="76" t="s">
        <v>123</v>
      </c>
      <c r="D433" s="76" t="s">
        <v>122</v>
      </c>
      <c r="E433" s="75">
        <v>8</v>
      </c>
    </row>
    <row r="434" spans="1:5" ht="15" hidden="1" customHeight="1" outlineLevel="2" x14ac:dyDescent="0.25">
      <c r="A434" s="75">
        <v>5</v>
      </c>
      <c r="B434" s="75">
        <v>80</v>
      </c>
      <c r="C434" s="76" t="s">
        <v>123</v>
      </c>
      <c r="D434" s="76" t="s">
        <v>124</v>
      </c>
      <c r="E434" s="75">
        <v>10</v>
      </c>
    </row>
    <row r="435" spans="1:5" ht="15" hidden="1" customHeight="1" outlineLevel="2" collapsed="1" x14ac:dyDescent="0.25">
      <c r="A435" s="75">
        <v>6</v>
      </c>
      <c r="B435" s="75">
        <v>80</v>
      </c>
      <c r="C435" s="76" t="s">
        <v>123</v>
      </c>
      <c r="D435" s="76" t="s">
        <v>124</v>
      </c>
      <c r="E435" s="75">
        <v>8</v>
      </c>
    </row>
    <row r="436" spans="1:5" s="77" customFormat="1" ht="15" customHeight="1" outlineLevel="1" collapsed="1" x14ac:dyDescent="0.25">
      <c r="A436" s="80">
        <v>6</v>
      </c>
      <c r="B436" s="80">
        <v>80</v>
      </c>
      <c r="C436" s="77" t="s">
        <v>577</v>
      </c>
      <c r="D436" s="77" t="s">
        <v>124</v>
      </c>
      <c r="E436" s="80">
        <f>SUBTOTAL(9,E430:E435)</f>
        <v>42</v>
      </c>
    </row>
    <row r="437" spans="1:5" ht="15" hidden="1" customHeight="1" outlineLevel="2" x14ac:dyDescent="0.25">
      <c r="A437" s="75">
        <v>8</v>
      </c>
      <c r="B437" s="75">
        <v>56</v>
      </c>
      <c r="C437" s="76" t="s">
        <v>127</v>
      </c>
      <c r="D437" s="76" t="s">
        <v>128</v>
      </c>
      <c r="E437" s="75">
        <v>4</v>
      </c>
    </row>
    <row r="438" spans="1:5" ht="15" hidden="1" customHeight="1" outlineLevel="2" x14ac:dyDescent="0.25">
      <c r="A438" s="75">
        <v>4</v>
      </c>
      <c r="B438" s="75">
        <v>56</v>
      </c>
      <c r="C438" s="76" t="s">
        <v>127</v>
      </c>
      <c r="D438" s="76" t="s">
        <v>128</v>
      </c>
      <c r="E438" s="75">
        <v>12</v>
      </c>
    </row>
    <row r="439" spans="1:5" ht="15" hidden="1" customHeight="1" outlineLevel="2" x14ac:dyDescent="0.25">
      <c r="A439" s="75">
        <v>3</v>
      </c>
      <c r="B439" s="75">
        <v>56</v>
      </c>
      <c r="C439" s="76" t="s">
        <v>127</v>
      </c>
      <c r="D439" s="76" t="s">
        <v>128</v>
      </c>
      <c r="E439" s="75">
        <v>15</v>
      </c>
    </row>
    <row r="440" spans="1:5" ht="15" hidden="1" customHeight="1" outlineLevel="2" collapsed="1" x14ac:dyDescent="0.25">
      <c r="A440" s="75">
        <v>5</v>
      </c>
      <c r="B440" s="75">
        <v>56</v>
      </c>
      <c r="C440" s="76" t="s">
        <v>127</v>
      </c>
      <c r="D440" s="76" t="s">
        <v>128</v>
      </c>
      <c r="E440" s="75">
        <v>10</v>
      </c>
    </row>
    <row r="441" spans="1:5" s="77" customFormat="1" ht="15" customHeight="1" outlineLevel="1" collapsed="1" x14ac:dyDescent="0.25">
      <c r="A441" s="80">
        <v>7</v>
      </c>
      <c r="B441" s="80">
        <v>56</v>
      </c>
      <c r="C441" s="77" t="s">
        <v>578</v>
      </c>
      <c r="D441" s="77" t="s">
        <v>128</v>
      </c>
      <c r="E441" s="80">
        <f>SUBTOTAL(9,E437:E440)</f>
        <v>41</v>
      </c>
    </row>
    <row r="442" spans="1:5" ht="15" hidden="1" customHeight="1" outlineLevel="2" collapsed="1" x14ac:dyDescent="0.25">
      <c r="A442" s="75">
        <v>7</v>
      </c>
      <c r="B442" s="75">
        <v>96</v>
      </c>
      <c r="C442" s="76" t="s">
        <v>134</v>
      </c>
      <c r="D442" s="76" t="s">
        <v>118</v>
      </c>
      <c r="E442" s="75">
        <v>6</v>
      </c>
    </row>
    <row r="443" spans="1:5" ht="15" hidden="1" customHeight="1" outlineLevel="2" x14ac:dyDescent="0.25">
      <c r="A443" s="75">
        <v>7</v>
      </c>
      <c r="B443" s="75">
        <v>96</v>
      </c>
      <c r="C443" s="76" t="s">
        <v>134</v>
      </c>
      <c r="D443" s="76" t="s">
        <v>118</v>
      </c>
      <c r="E443" s="75">
        <v>6</v>
      </c>
    </row>
    <row r="444" spans="1:5" ht="15" hidden="1" customHeight="1" outlineLevel="2" x14ac:dyDescent="0.25">
      <c r="A444" s="75">
        <v>5</v>
      </c>
      <c r="B444" s="75">
        <v>96</v>
      </c>
      <c r="C444" s="76" t="s">
        <v>134</v>
      </c>
      <c r="D444" s="76" t="s">
        <v>118</v>
      </c>
      <c r="E444" s="75">
        <v>10</v>
      </c>
    </row>
    <row r="445" spans="1:5" ht="15" hidden="1" customHeight="1" outlineLevel="2" x14ac:dyDescent="0.25">
      <c r="A445" s="75">
        <v>9</v>
      </c>
      <c r="B445" s="75">
        <v>96</v>
      </c>
      <c r="C445" s="76" t="s">
        <v>134</v>
      </c>
      <c r="D445" s="76" t="s">
        <v>118</v>
      </c>
      <c r="E445" s="75">
        <v>2</v>
      </c>
    </row>
    <row r="446" spans="1:5" s="77" customFormat="1" ht="15" customHeight="1" outlineLevel="1" collapsed="1" x14ac:dyDescent="0.25">
      <c r="A446" s="80">
        <v>8</v>
      </c>
      <c r="B446" s="80">
        <v>96</v>
      </c>
      <c r="C446" s="77" t="s">
        <v>579</v>
      </c>
      <c r="D446" s="77" t="s">
        <v>118</v>
      </c>
      <c r="E446" s="80">
        <f>SUBTOTAL(9,E442:E445)</f>
        <v>24</v>
      </c>
    </row>
    <row r="447" spans="1:5" ht="15" hidden="1" customHeight="1" outlineLevel="2" x14ac:dyDescent="0.25">
      <c r="A447" s="75">
        <v>7</v>
      </c>
      <c r="B447" s="75">
        <v>37</v>
      </c>
      <c r="C447" s="76" t="s">
        <v>125</v>
      </c>
      <c r="D447" s="76" t="s">
        <v>126</v>
      </c>
      <c r="E447" s="75">
        <v>6</v>
      </c>
    </row>
    <row r="448" spans="1:5" ht="15" hidden="1" customHeight="1" outlineLevel="2" x14ac:dyDescent="0.25">
      <c r="A448" s="75">
        <v>7</v>
      </c>
      <c r="B448" s="75">
        <v>37</v>
      </c>
      <c r="C448" s="76" t="s">
        <v>125</v>
      </c>
      <c r="D448" s="76" t="s">
        <v>126</v>
      </c>
      <c r="E448" s="75">
        <v>6</v>
      </c>
    </row>
    <row r="449" spans="1:5" s="77" customFormat="1" ht="15" customHeight="1" outlineLevel="1" collapsed="1" x14ac:dyDescent="0.25">
      <c r="A449" s="80">
        <v>9</v>
      </c>
      <c r="B449" s="80">
        <v>37</v>
      </c>
      <c r="C449" s="77" t="s">
        <v>580</v>
      </c>
      <c r="D449" s="77" t="s">
        <v>126</v>
      </c>
      <c r="E449" s="80">
        <f>SUBTOTAL(9,E447:E448)</f>
        <v>12</v>
      </c>
    </row>
    <row r="450" spans="1:5" ht="15" hidden="1" customHeight="1" outlineLevel="2" x14ac:dyDescent="0.25">
      <c r="A450" s="75">
        <v>4</v>
      </c>
      <c r="B450" s="75">
        <v>201</v>
      </c>
      <c r="C450" s="76" t="s">
        <v>427</v>
      </c>
      <c r="D450" s="76" t="s">
        <v>428</v>
      </c>
      <c r="E450" s="75">
        <v>12</v>
      </c>
    </row>
    <row r="451" spans="1:5" s="77" customFormat="1" ht="15" customHeight="1" outlineLevel="1" collapsed="1" x14ac:dyDescent="0.25">
      <c r="A451" s="80">
        <v>10</v>
      </c>
      <c r="B451" s="80">
        <v>201</v>
      </c>
      <c r="C451" s="77" t="s">
        <v>581</v>
      </c>
      <c r="D451" s="77" t="s">
        <v>428</v>
      </c>
      <c r="E451" s="80">
        <f>SUBTOTAL(9,E450:E450)</f>
        <v>12</v>
      </c>
    </row>
    <row r="452" spans="1:5" ht="15" hidden="1" customHeight="1" outlineLevel="2" x14ac:dyDescent="0.25">
      <c r="A452" s="75">
        <v>4</v>
      </c>
      <c r="B452" s="75">
        <v>107</v>
      </c>
      <c r="C452" s="76" t="s">
        <v>221</v>
      </c>
      <c r="D452" s="76" t="s">
        <v>135</v>
      </c>
      <c r="E452" s="75">
        <v>12</v>
      </c>
    </row>
    <row r="453" spans="1:5" s="77" customFormat="1" ht="15" customHeight="1" outlineLevel="1" collapsed="1" x14ac:dyDescent="0.25">
      <c r="A453" s="80">
        <v>11</v>
      </c>
      <c r="B453" s="80">
        <v>107</v>
      </c>
      <c r="C453" s="77" t="s">
        <v>582</v>
      </c>
      <c r="D453" s="77" t="s">
        <v>135</v>
      </c>
      <c r="E453" s="80">
        <f>SUBTOTAL(9,E452:E452)</f>
        <v>12</v>
      </c>
    </row>
    <row r="454" spans="1:5" ht="15" hidden="1" customHeight="1" outlineLevel="2" x14ac:dyDescent="0.25">
      <c r="A454" s="75">
        <v>4</v>
      </c>
      <c r="B454" s="75">
        <v>35</v>
      </c>
      <c r="C454" s="76" t="s">
        <v>119</v>
      </c>
      <c r="D454" s="76" t="s">
        <v>120</v>
      </c>
      <c r="E454" s="75">
        <v>12</v>
      </c>
    </row>
    <row r="455" spans="1:5" s="77" customFormat="1" ht="15" customHeight="1" outlineLevel="1" collapsed="1" x14ac:dyDescent="0.25">
      <c r="A455" s="80">
        <v>12</v>
      </c>
      <c r="B455" s="80">
        <v>35</v>
      </c>
      <c r="C455" s="77" t="s">
        <v>583</v>
      </c>
      <c r="D455" s="77" t="s">
        <v>120</v>
      </c>
      <c r="E455" s="80">
        <f>SUBTOTAL(9,E454:E454)</f>
        <v>12</v>
      </c>
    </row>
    <row r="456" spans="1:5" ht="15" hidden="1" customHeight="1" outlineLevel="2" collapsed="1" x14ac:dyDescent="0.25">
      <c r="A456" s="75">
        <v>7</v>
      </c>
      <c r="B456" s="75">
        <v>180</v>
      </c>
      <c r="C456" s="76" t="s">
        <v>318</v>
      </c>
      <c r="D456" s="76" t="s">
        <v>148</v>
      </c>
      <c r="E456" s="75">
        <v>6</v>
      </c>
    </row>
    <row r="457" spans="1:5" ht="15" hidden="1" customHeight="1" outlineLevel="2" x14ac:dyDescent="0.25">
      <c r="A457" s="75">
        <v>7</v>
      </c>
      <c r="B457" s="75">
        <v>180</v>
      </c>
      <c r="C457" s="76" t="s">
        <v>318</v>
      </c>
      <c r="D457" s="76" t="s">
        <v>148</v>
      </c>
      <c r="E457" s="75">
        <v>6</v>
      </c>
    </row>
    <row r="458" spans="1:5" s="77" customFormat="1" ht="15" customHeight="1" outlineLevel="1" collapsed="1" x14ac:dyDescent="0.25">
      <c r="A458" s="80">
        <v>13</v>
      </c>
      <c r="B458" s="80">
        <v>180</v>
      </c>
      <c r="C458" s="77" t="s">
        <v>584</v>
      </c>
      <c r="D458" s="77" t="s">
        <v>148</v>
      </c>
      <c r="E458" s="80">
        <f>SUBTOTAL(9,E456:E457)</f>
        <v>12</v>
      </c>
    </row>
    <row r="459" spans="1:5" ht="15" hidden="1" customHeight="1" outlineLevel="2" x14ac:dyDescent="0.25">
      <c r="A459" s="75">
        <v>10</v>
      </c>
      <c r="B459" s="75">
        <v>128</v>
      </c>
      <c r="C459" s="76" t="s">
        <v>226</v>
      </c>
      <c r="D459" s="76" t="s">
        <v>227</v>
      </c>
      <c r="E459" s="75">
        <v>1</v>
      </c>
    </row>
    <row r="460" spans="1:5" ht="15" hidden="1" customHeight="1" outlineLevel="2" x14ac:dyDescent="0.25">
      <c r="A460" s="75">
        <v>6</v>
      </c>
      <c r="B460" s="75">
        <v>128</v>
      </c>
      <c r="C460" s="76" t="s">
        <v>226</v>
      </c>
      <c r="D460" s="76" t="s">
        <v>227</v>
      </c>
      <c r="E460" s="75">
        <v>8</v>
      </c>
    </row>
    <row r="461" spans="1:5" s="77" customFormat="1" ht="15" customHeight="1" outlineLevel="1" collapsed="1" x14ac:dyDescent="0.25">
      <c r="A461" s="80">
        <v>14</v>
      </c>
      <c r="B461" s="80">
        <v>128</v>
      </c>
      <c r="C461" s="77" t="s">
        <v>585</v>
      </c>
      <c r="D461" s="77" t="s">
        <v>227</v>
      </c>
      <c r="E461" s="80">
        <f>SUBTOTAL(9,E459:E460)</f>
        <v>9</v>
      </c>
    </row>
    <row r="462" spans="1:5" ht="15" hidden="1" customHeight="1" outlineLevel="2" x14ac:dyDescent="0.25">
      <c r="A462" s="75">
        <v>8</v>
      </c>
      <c r="B462" s="75">
        <v>134</v>
      </c>
      <c r="C462" s="76" t="s">
        <v>222</v>
      </c>
      <c r="D462" s="76" t="s">
        <v>223</v>
      </c>
      <c r="E462" s="75">
        <v>4</v>
      </c>
    </row>
    <row r="463" spans="1:5" s="77" customFormat="1" ht="15" customHeight="1" outlineLevel="1" collapsed="1" x14ac:dyDescent="0.25">
      <c r="A463" s="80">
        <v>15</v>
      </c>
      <c r="B463" s="80">
        <v>134</v>
      </c>
      <c r="C463" s="77" t="s">
        <v>586</v>
      </c>
      <c r="D463" s="77" t="s">
        <v>223</v>
      </c>
      <c r="E463" s="80">
        <f>SUBTOTAL(9,E462:E462)</f>
        <v>4</v>
      </c>
    </row>
    <row r="464" spans="1:5" ht="15" hidden="1" customHeight="1" outlineLevel="2" x14ac:dyDescent="0.25">
      <c r="A464" s="75">
        <v>8</v>
      </c>
      <c r="B464" s="75">
        <v>216</v>
      </c>
      <c r="C464" s="76" t="s">
        <v>389</v>
      </c>
      <c r="D464" s="76" t="s">
        <v>132</v>
      </c>
      <c r="E464" s="75">
        <v>4</v>
      </c>
    </row>
    <row r="465" spans="1:5" s="77" customFormat="1" ht="15" customHeight="1" outlineLevel="1" collapsed="1" x14ac:dyDescent="0.25">
      <c r="A465" s="80">
        <v>16</v>
      </c>
      <c r="B465" s="80">
        <v>216</v>
      </c>
      <c r="C465" s="77" t="s">
        <v>587</v>
      </c>
      <c r="D465" s="77" t="s">
        <v>132</v>
      </c>
      <c r="E465" s="80">
        <f>SUBTOTAL(9,E464:E464)</f>
        <v>4</v>
      </c>
    </row>
    <row r="466" spans="1:5" ht="15" hidden="1" customHeight="1" outlineLevel="2" collapsed="1" x14ac:dyDescent="0.25">
      <c r="A466" s="75">
        <v>8</v>
      </c>
      <c r="B466" s="75">
        <v>204</v>
      </c>
      <c r="C466" s="76" t="s">
        <v>351</v>
      </c>
      <c r="D466" s="76" t="s">
        <v>402</v>
      </c>
      <c r="E466" s="75">
        <v>4</v>
      </c>
    </row>
    <row r="467" spans="1:5" s="77" customFormat="1" ht="15" customHeight="1" outlineLevel="1" collapsed="1" x14ac:dyDescent="0.25">
      <c r="A467" s="80">
        <v>17</v>
      </c>
      <c r="B467" s="80">
        <v>204</v>
      </c>
      <c r="C467" s="77" t="s">
        <v>560</v>
      </c>
      <c r="D467" s="77" t="s">
        <v>402</v>
      </c>
      <c r="E467" s="80">
        <f>SUBTOTAL(9,E466:E466)</f>
        <v>4</v>
      </c>
    </row>
    <row r="468" spans="1:5" ht="15" hidden="1" customHeight="1" outlineLevel="2" collapsed="1" x14ac:dyDescent="0.25">
      <c r="A468" s="75">
        <v>8</v>
      </c>
      <c r="B468" s="75">
        <v>104</v>
      </c>
      <c r="C468" s="76" t="s">
        <v>287</v>
      </c>
      <c r="D468" s="76" t="s">
        <v>288</v>
      </c>
      <c r="E468" s="75">
        <v>4</v>
      </c>
    </row>
    <row r="469" spans="1:5" s="77" customFormat="1" ht="15" customHeight="1" outlineLevel="1" collapsed="1" x14ac:dyDescent="0.25">
      <c r="A469" s="80">
        <v>18</v>
      </c>
      <c r="B469" s="80">
        <v>104</v>
      </c>
      <c r="C469" s="77" t="s">
        <v>588</v>
      </c>
      <c r="D469" s="77" t="s">
        <v>288</v>
      </c>
      <c r="E469" s="80">
        <f>SUBTOTAL(9,E468:E468)</f>
        <v>4</v>
      </c>
    </row>
    <row r="470" spans="1:5" ht="15" hidden="1" customHeight="1" outlineLevel="2" x14ac:dyDescent="0.25">
      <c r="A470" s="75">
        <v>9</v>
      </c>
      <c r="B470" s="75">
        <v>86</v>
      </c>
      <c r="C470" s="76" t="s">
        <v>129</v>
      </c>
      <c r="D470" s="76" t="s">
        <v>130</v>
      </c>
      <c r="E470" s="75">
        <v>2</v>
      </c>
    </row>
    <row r="471" spans="1:5" ht="15" hidden="1" customHeight="1" outlineLevel="2" x14ac:dyDescent="0.25">
      <c r="A471" s="75">
        <v>10</v>
      </c>
      <c r="B471" s="75">
        <v>86</v>
      </c>
      <c r="C471" s="76" t="s">
        <v>129</v>
      </c>
      <c r="D471" s="76" t="s">
        <v>130</v>
      </c>
      <c r="E471" s="75">
        <v>1</v>
      </c>
    </row>
    <row r="472" spans="1:5" s="77" customFormat="1" ht="15" customHeight="1" outlineLevel="1" collapsed="1" x14ac:dyDescent="0.25">
      <c r="A472" s="80">
        <v>19</v>
      </c>
      <c r="B472" s="80">
        <v>86</v>
      </c>
      <c r="C472" s="77" t="s">
        <v>589</v>
      </c>
      <c r="D472" s="77" t="s">
        <v>130</v>
      </c>
      <c r="E472" s="80">
        <f>SUBTOTAL(9,E470:E471)</f>
        <v>3</v>
      </c>
    </row>
    <row r="473" spans="1:5" ht="15" hidden="1" customHeight="1" outlineLevel="2" x14ac:dyDescent="0.25">
      <c r="A473" s="75">
        <v>9</v>
      </c>
      <c r="B473" s="75">
        <v>200</v>
      </c>
      <c r="C473" s="76" t="s">
        <v>186</v>
      </c>
      <c r="D473" s="76" t="s">
        <v>120</v>
      </c>
      <c r="E473" s="75">
        <v>2</v>
      </c>
    </row>
    <row r="474" spans="1:5" s="77" customFormat="1" ht="15" customHeight="1" outlineLevel="1" collapsed="1" x14ac:dyDescent="0.25">
      <c r="A474" s="80">
        <v>20</v>
      </c>
      <c r="B474" s="80">
        <v>200</v>
      </c>
      <c r="C474" s="77" t="s">
        <v>527</v>
      </c>
      <c r="D474" s="77" t="s">
        <v>120</v>
      </c>
      <c r="E474" s="80">
        <f>SUBTOTAL(9,E473:E473)</f>
        <v>2</v>
      </c>
    </row>
    <row r="475" spans="1:5" ht="15" hidden="1" customHeight="1" outlineLevel="2" x14ac:dyDescent="0.25">
      <c r="A475" s="75">
        <v>9</v>
      </c>
      <c r="B475" s="75">
        <v>113</v>
      </c>
      <c r="C475" s="76" t="s">
        <v>283</v>
      </c>
      <c r="D475" s="76" t="s">
        <v>284</v>
      </c>
      <c r="E475" s="75">
        <v>2</v>
      </c>
    </row>
    <row r="476" spans="1:5" s="77" customFormat="1" ht="15" customHeight="1" outlineLevel="1" collapsed="1" x14ac:dyDescent="0.25">
      <c r="A476" s="80">
        <v>21</v>
      </c>
      <c r="B476" s="80">
        <v>113</v>
      </c>
      <c r="C476" s="77" t="s">
        <v>590</v>
      </c>
      <c r="D476" s="77" t="s">
        <v>284</v>
      </c>
      <c r="E476" s="80">
        <f>SUBTOTAL(9,E475:E475)</f>
        <v>2</v>
      </c>
    </row>
    <row r="477" spans="1:5" ht="15" hidden="1" customHeight="1" outlineLevel="2" x14ac:dyDescent="0.25">
      <c r="A477" s="75">
        <v>10</v>
      </c>
      <c r="B477" s="75">
        <v>84</v>
      </c>
      <c r="C477" s="76" t="s">
        <v>224</v>
      </c>
      <c r="D477" s="76" t="s">
        <v>225</v>
      </c>
      <c r="E477" s="75">
        <v>1</v>
      </c>
    </row>
    <row r="478" spans="1:5" s="77" customFormat="1" ht="15" customHeight="1" outlineLevel="1" collapsed="1" x14ac:dyDescent="0.25">
      <c r="A478" s="80">
        <v>22</v>
      </c>
      <c r="B478" s="80">
        <v>84</v>
      </c>
      <c r="C478" s="77" t="s">
        <v>591</v>
      </c>
      <c r="D478" s="77" t="s">
        <v>225</v>
      </c>
      <c r="E478" s="80">
        <f>SUBTOTAL(9,E477:E477)</f>
        <v>1</v>
      </c>
    </row>
    <row r="479" spans="1:5" ht="15" hidden="1" customHeight="1" outlineLevel="2" x14ac:dyDescent="0.25">
      <c r="A479" s="75">
        <v>10</v>
      </c>
      <c r="B479" s="75">
        <v>36</v>
      </c>
      <c r="C479" s="76" t="s">
        <v>131</v>
      </c>
      <c r="D479" s="76" t="s">
        <v>132</v>
      </c>
      <c r="E479" s="75">
        <v>1</v>
      </c>
    </row>
    <row r="480" spans="1:5" s="77" customFormat="1" ht="15" customHeight="1" outlineLevel="1" collapsed="1" x14ac:dyDescent="0.25">
      <c r="A480" s="80">
        <v>23</v>
      </c>
      <c r="B480" s="80">
        <v>36</v>
      </c>
      <c r="C480" s="77" t="s">
        <v>592</v>
      </c>
      <c r="D480" s="77" t="s">
        <v>132</v>
      </c>
      <c r="E480" s="80">
        <f>SUBTOTAL(9,E479:E479)</f>
        <v>1</v>
      </c>
    </row>
    <row r="481" spans="1:5" ht="15" hidden="1" customHeight="1" outlineLevel="2" x14ac:dyDescent="0.25">
      <c r="A481" s="75">
        <v>10</v>
      </c>
      <c r="B481" s="75">
        <v>178</v>
      </c>
      <c r="C481" s="76" t="s">
        <v>289</v>
      </c>
      <c r="D481" s="76" t="s">
        <v>288</v>
      </c>
      <c r="E481" s="75">
        <v>1</v>
      </c>
    </row>
    <row r="482" spans="1:5" s="77" customFormat="1" ht="15" customHeight="1" outlineLevel="1" collapsed="1" x14ac:dyDescent="0.25">
      <c r="A482" s="80">
        <v>24</v>
      </c>
      <c r="B482" s="80">
        <v>178</v>
      </c>
      <c r="C482" s="77" t="s">
        <v>593</v>
      </c>
      <c r="D482" s="77" t="s">
        <v>288</v>
      </c>
      <c r="E482" s="80">
        <f>SUBTOTAL(9,E481:E481)</f>
        <v>1</v>
      </c>
    </row>
    <row r="483" spans="1:5" ht="15" customHeight="1" x14ac:dyDescent="0.25">
      <c r="A483" s="84" t="s">
        <v>452</v>
      </c>
      <c r="B483" s="84"/>
      <c r="C483" s="84"/>
      <c r="D483" s="84"/>
      <c r="E483" s="84"/>
    </row>
    <row r="484" spans="1:5" s="26" customFormat="1" ht="15" customHeight="1" x14ac:dyDescent="0.25">
      <c r="A484" s="22" t="s">
        <v>1</v>
      </c>
      <c r="B484" s="22" t="s">
        <v>2</v>
      </c>
      <c r="C484" s="26" t="s">
        <v>3</v>
      </c>
      <c r="D484" s="26" t="s">
        <v>4</v>
      </c>
      <c r="E484" s="27" t="s">
        <v>161</v>
      </c>
    </row>
    <row r="485" spans="1:5" ht="15" hidden="1" customHeight="1" outlineLevel="2" x14ac:dyDescent="0.25">
      <c r="A485" s="75">
        <v>1</v>
      </c>
      <c r="B485" s="75">
        <v>10211</v>
      </c>
      <c r="C485" s="76" t="s">
        <v>103</v>
      </c>
      <c r="D485" s="76" t="s">
        <v>77</v>
      </c>
      <c r="E485" s="75">
        <v>25</v>
      </c>
    </row>
    <row r="486" spans="1:5" ht="15" hidden="1" customHeight="1" outlineLevel="2" x14ac:dyDescent="0.25">
      <c r="A486" s="75">
        <v>1</v>
      </c>
      <c r="B486" s="75">
        <v>10211</v>
      </c>
      <c r="C486" s="76" t="s">
        <v>103</v>
      </c>
      <c r="D486" s="76" t="s">
        <v>77</v>
      </c>
      <c r="E486" s="75">
        <v>25</v>
      </c>
    </row>
    <row r="487" spans="1:5" ht="15" hidden="1" customHeight="1" outlineLevel="2" x14ac:dyDescent="0.25">
      <c r="A487" s="75">
        <v>3</v>
      </c>
      <c r="B487" s="75">
        <v>171</v>
      </c>
      <c r="C487" s="76" t="s">
        <v>103</v>
      </c>
      <c r="D487" s="76" t="s">
        <v>83</v>
      </c>
      <c r="E487" s="75">
        <v>15</v>
      </c>
    </row>
    <row r="488" spans="1:5" ht="15" hidden="1" customHeight="1" outlineLevel="2" x14ac:dyDescent="0.25">
      <c r="A488" s="75">
        <v>1</v>
      </c>
      <c r="B488" s="75">
        <v>171</v>
      </c>
      <c r="C488" s="76" t="s">
        <v>103</v>
      </c>
      <c r="D488" s="76" t="s">
        <v>77</v>
      </c>
      <c r="E488" s="75">
        <v>25</v>
      </c>
    </row>
    <row r="489" spans="1:5" ht="15" hidden="1" customHeight="1" outlineLevel="2" collapsed="1" x14ac:dyDescent="0.25">
      <c r="A489" s="75">
        <v>1</v>
      </c>
      <c r="B489" s="75">
        <v>171</v>
      </c>
      <c r="C489" s="76" t="s">
        <v>103</v>
      </c>
      <c r="D489" s="76" t="s">
        <v>77</v>
      </c>
      <c r="E489" s="75">
        <v>25</v>
      </c>
    </row>
    <row r="490" spans="1:5" s="77" customFormat="1" ht="15" customHeight="1" outlineLevel="1" collapsed="1" x14ac:dyDescent="0.25">
      <c r="A490" s="80">
        <v>1</v>
      </c>
      <c r="B490" s="80">
        <v>171</v>
      </c>
      <c r="C490" s="77" t="s">
        <v>479</v>
      </c>
      <c r="D490" s="77" t="s">
        <v>77</v>
      </c>
      <c r="E490" s="80">
        <f>SUBTOTAL(9,E485:E489)</f>
        <v>115</v>
      </c>
    </row>
    <row r="491" spans="1:5" ht="15" hidden="1" customHeight="1" outlineLevel="2" x14ac:dyDescent="0.25">
      <c r="A491" s="75">
        <v>1</v>
      </c>
      <c r="B491" s="75">
        <v>61</v>
      </c>
      <c r="C491" s="76" t="s">
        <v>136</v>
      </c>
      <c r="D491" s="76" t="s">
        <v>137</v>
      </c>
      <c r="E491" s="75">
        <v>25</v>
      </c>
    </row>
    <row r="492" spans="1:5" ht="15" hidden="1" customHeight="1" outlineLevel="2" x14ac:dyDescent="0.25">
      <c r="A492" s="75">
        <v>2</v>
      </c>
      <c r="B492" s="75">
        <v>61</v>
      </c>
      <c r="C492" s="76" t="s">
        <v>136</v>
      </c>
      <c r="D492" s="76" t="s">
        <v>137</v>
      </c>
      <c r="E492" s="75">
        <v>18</v>
      </c>
    </row>
    <row r="493" spans="1:5" ht="15" hidden="1" customHeight="1" outlineLevel="2" x14ac:dyDescent="0.25">
      <c r="A493" s="75">
        <v>2</v>
      </c>
      <c r="B493" s="75">
        <v>61</v>
      </c>
      <c r="C493" s="76" t="s">
        <v>136</v>
      </c>
      <c r="D493" s="76" t="s">
        <v>137</v>
      </c>
      <c r="E493" s="75">
        <v>18</v>
      </c>
    </row>
    <row r="494" spans="1:5" ht="15" hidden="1" customHeight="1" outlineLevel="2" collapsed="1" x14ac:dyDescent="0.25">
      <c r="A494" s="75">
        <v>4</v>
      </c>
      <c r="B494" s="75">
        <v>61</v>
      </c>
      <c r="C494" s="76" t="s">
        <v>136</v>
      </c>
      <c r="D494" s="76" t="s">
        <v>137</v>
      </c>
      <c r="E494" s="75">
        <v>12</v>
      </c>
    </row>
    <row r="495" spans="1:5" ht="15" hidden="1" customHeight="1" outlineLevel="2" x14ac:dyDescent="0.25">
      <c r="A495" s="75">
        <v>3</v>
      </c>
      <c r="B495" s="75">
        <v>61</v>
      </c>
      <c r="C495" s="76" t="s">
        <v>136</v>
      </c>
      <c r="D495" s="76" t="s">
        <v>137</v>
      </c>
      <c r="E495" s="75">
        <v>15</v>
      </c>
    </row>
    <row r="496" spans="1:5" ht="15" hidden="1" customHeight="1" outlineLevel="2" collapsed="1" x14ac:dyDescent="0.25">
      <c r="A496" s="75">
        <v>2</v>
      </c>
      <c r="B496" s="75">
        <v>61</v>
      </c>
      <c r="C496" s="76" t="s">
        <v>136</v>
      </c>
      <c r="D496" s="76" t="s">
        <v>137</v>
      </c>
      <c r="E496" s="75">
        <v>18</v>
      </c>
    </row>
    <row r="497" spans="1:5" s="77" customFormat="1" ht="15" customHeight="1" outlineLevel="1" collapsed="1" x14ac:dyDescent="0.25">
      <c r="A497" s="80">
        <v>2</v>
      </c>
      <c r="B497" s="80">
        <v>61</v>
      </c>
      <c r="C497" s="77" t="s">
        <v>594</v>
      </c>
      <c r="D497" s="77" t="s">
        <v>137</v>
      </c>
      <c r="E497" s="80">
        <f>SUBTOTAL(9,E491:E496)</f>
        <v>106</v>
      </c>
    </row>
    <row r="498" spans="1:5" ht="15" hidden="1" customHeight="1" outlineLevel="2" collapsed="1" x14ac:dyDescent="0.25">
      <c r="A498" s="75">
        <v>1</v>
      </c>
      <c r="B498" s="75">
        <v>195</v>
      </c>
      <c r="C498" s="76" t="s">
        <v>322</v>
      </c>
      <c r="D498" s="76" t="s">
        <v>323</v>
      </c>
      <c r="E498" s="75">
        <v>25</v>
      </c>
    </row>
    <row r="499" spans="1:5" ht="15" hidden="1" customHeight="1" outlineLevel="2" x14ac:dyDescent="0.25">
      <c r="A499" s="75">
        <v>4</v>
      </c>
      <c r="B499" s="75">
        <v>195</v>
      </c>
      <c r="C499" s="76" t="s">
        <v>322</v>
      </c>
      <c r="D499" s="76" t="s">
        <v>323</v>
      </c>
      <c r="E499" s="75">
        <v>12</v>
      </c>
    </row>
    <row r="500" spans="1:5" ht="15" hidden="1" customHeight="1" outlineLevel="2" collapsed="1" x14ac:dyDescent="0.25">
      <c r="A500" s="75">
        <v>2</v>
      </c>
      <c r="B500" s="75">
        <v>195</v>
      </c>
      <c r="C500" s="76" t="s">
        <v>322</v>
      </c>
      <c r="D500" s="76" t="s">
        <v>323</v>
      </c>
      <c r="E500" s="75">
        <v>18</v>
      </c>
    </row>
    <row r="501" spans="1:5" ht="15" hidden="1" customHeight="1" outlineLevel="2" x14ac:dyDescent="0.25">
      <c r="A501" s="75">
        <v>1</v>
      </c>
      <c r="B501" s="75">
        <v>195</v>
      </c>
      <c r="C501" s="76" t="s">
        <v>322</v>
      </c>
      <c r="D501" s="76" t="s">
        <v>323</v>
      </c>
      <c r="E501" s="75">
        <v>25</v>
      </c>
    </row>
    <row r="502" spans="1:5" ht="15" hidden="1" customHeight="1" outlineLevel="2" collapsed="1" x14ac:dyDescent="0.25">
      <c r="A502" s="75">
        <v>2</v>
      </c>
      <c r="B502" s="75">
        <v>195</v>
      </c>
      <c r="C502" s="76" t="s">
        <v>322</v>
      </c>
      <c r="D502" s="76" t="s">
        <v>323</v>
      </c>
      <c r="E502" s="75">
        <v>18</v>
      </c>
    </row>
    <row r="503" spans="1:5" s="77" customFormat="1" ht="15" customHeight="1" outlineLevel="1" collapsed="1" x14ac:dyDescent="0.25">
      <c r="A503" s="80">
        <v>3</v>
      </c>
      <c r="B503" s="80">
        <v>195</v>
      </c>
      <c r="C503" s="77" t="s">
        <v>595</v>
      </c>
      <c r="D503" s="77" t="s">
        <v>323</v>
      </c>
      <c r="E503" s="80">
        <f>SUBTOTAL(9,E498:E502)</f>
        <v>98</v>
      </c>
    </row>
    <row r="504" spans="1:5" ht="15" hidden="1" customHeight="1" outlineLevel="2" x14ac:dyDescent="0.25">
      <c r="A504" s="75">
        <v>2</v>
      </c>
      <c r="B504" s="75">
        <v>97</v>
      </c>
      <c r="C504" s="76" t="s">
        <v>138</v>
      </c>
      <c r="D504" s="76" t="s">
        <v>69</v>
      </c>
      <c r="E504" s="75">
        <v>18</v>
      </c>
    </row>
    <row r="505" spans="1:5" ht="15" hidden="1" customHeight="1" outlineLevel="2" collapsed="1" x14ac:dyDescent="0.25">
      <c r="A505" s="75">
        <v>5</v>
      </c>
      <c r="B505" s="75">
        <v>97</v>
      </c>
      <c r="C505" s="76" t="s">
        <v>138</v>
      </c>
      <c r="D505" s="76" t="s">
        <v>69</v>
      </c>
      <c r="E505" s="75">
        <v>10</v>
      </c>
    </row>
    <row r="506" spans="1:5" ht="15" hidden="1" customHeight="1" outlineLevel="2" x14ac:dyDescent="0.25">
      <c r="A506" s="75">
        <v>4</v>
      </c>
      <c r="B506" s="75">
        <v>97</v>
      </c>
      <c r="C506" s="76" t="s">
        <v>138</v>
      </c>
      <c r="D506" s="76" t="s">
        <v>69</v>
      </c>
      <c r="E506" s="75">
        <v>12</v>
      </c>
    </row>
    <row r="507" spans="1:5" ht="15" hidden="1" customHeight="1" outlineLevel="2" x14ac:dyDescent="0.25">
      <c r="A507" s="75">
        <v>5</v>
      </c>
      <c r="B507" s="75">
        <v>97</v>
      </c>
      <c r="C507" s="76" t="s">
        <v>138</v>
      </c>
      <c r="D507" s="76" t="s">
        <v>69</v>
      </c>
      <c r="E507" s="75">
        <v>10</v>
      </c>
    </row>
    <row r="508" spans="1:5" ht="15" hidden="1" customHeight="1" outlineLevel="2" x14ac:dyDescent="0.25">
      <c r="A508" s="75">
        <v>3</v>
      </c>
      <c r="B508" s="75">
        <v>97</v>
      </c>
      <c r="C508" s="76" t="s">
        <v>138</v>
      </c>
      <c r="D508" s="76" t="s">
        <v>69</v>
      </c>
      <c r="E508" s="75">
        <v>15</v>
      </c>
    </row>
    <row r="509" spans="1:5" ht="15" hidden="1" customHeight="1" outlineLevel="2" x14ac:dyDescent="0.25">
      <c r="A509" s="75">
        <v>3</v>
      </c>
      <c r="B509" s="75">
        <v>97</v>
      </c>
      <c r="C509" s="76" t="s">
        <v>138</v>
      </c>
      <c r="D509" s="76" t="s">
        <v>69</v>
      </c>
      <c r="E509" s="75">
        <v>15</v>
      </c>
    </row>
    <row r="510" spans="1:5" s="77" customFormat="1" ht="15" customHeight="1" outlineLevel="1" collapsed="1" x14ac:dyDescent="0.25">
      <c r="A510" s="80">
        <v>4</v>
      </c>
      <c r="B510" s="80">
        <v>97</v>
      </c>
      <c r="C510" s="77" t="s">
        <v>596</v>
      </c>
      <c r="D510" s="77" t="s">
        <v>69</v>
      </c>
      <c r="E510" s="80">
        <f>SUBTOTAL(9,E504:E509)</f>
        <v>80</v>
      </c>
    </row>
    <row r="511" spans="1:5" ht="15" hidden="1" customHeight="1" outlineLevel="2" x14ac:dyDescent="0.25">
      <c r="A511" s="75">
        <v>3</v>
      </c>
      <c r="B511" s="75">
        <v>14</v>
      </c>
      <c r="C511" s="76" t="s">
        <v>159</v>
      </c>
      <c r="D511" s="76" t="s">
        <v>137</v>
      </c>
      <c r="E511" s="75">
        <v>15</v>
      </c>
    </row>
    <row r="512" spans="1:5" ht="15" hidden="1" customHeight="1" outlineLevel="2" collapsed="1" x14ac:dyDescent="0.25">
      <c r="A512" s="75">
        <v>3</v>
      </c>
      <c r="B512" s="75">
        <v>14</v>
      </c>
      <c r="C512" s="76" t="s">
        <v>159</v>
      </c>
      <c r="D512" s="76" t="s">
        <v>137</v>
      </c>
      <c r="E512" s="75">
        <v>15</v>
      </c>
    </row>
    <row r="513" spans="1:5" ht="15" hidden="1" customHeight="1" outlineLevel="2" x14ac:dyDescent="0.25">
      <c r="A513" s="75">
        <v>2</v>
      </c>
      <c r="B513" s="75">
        <v>14</v>
      </c>
      <c r="C513" s="76" t="s">
        <v>159</v>
      </c>
      <c r="D513" s="76" t="s">
        <v>137</v>
      </c>
      <c r="E513" s="75">
        <v>18</v>
      </c>
    </row>
    <row r="514" spans="1:5" ht="15" hidden="1" customHeight="1" outlineLevel="2" collapsed="1" x14ac:dyDescent="0.25">
      <c r="A514" s="75">
        <v>2</v>
      </c>
      <c r="B514" s="75">
        <v>14</v>
      </c>
      <c r="C514" s="76" t="s">
        <v>159</v>
      </c>
      <c r="D514" s="76" t="s">
        <v>137</v>
      </c>
      <c r="E514" s="75">
        <v>18</v>
      </c>
    </row>
    <row r="515" spans="1:5" s="77" customFormat="1" ht="15" customHeight="1" outlineLevel="1" collapsed="1" x14ac:dyDescent="0.25">
      <c r="A515" s="80">
        <v>5</v>
      </c>
      <c r="B515" s="80">
        <v>14</v>
      </c>
      <c r="C515" s="77" t="s">
        <v>561</v>
      </c>
      <c r="D515" s="77" t="s">
        <v>137</v>
      </c>
      <c r="E515" s="80">
        <f>SUBTOTAL(9,E511:E514)</f>
        <v>66</v>
      </c>
    </row>
    <row r="516" spans="1:5" ht="15" hidden="1" customHeight="1" outlineLevel="2" x14ac:dyDescent="0.25">
      <c r="A516" s="75">
        <v>9</v>
      </c>
      <c r="B516" s="75">
        <v>198</v>
      </c>
      <c r="C516" s="76" t="s">
        <v>324</v>
      </c>
      <c r="D516" s="76" t="s">
        <v>77</v>
      </c>
      <c r="E516" s="75">
        <v>2</v>
      </c>
    </row>
    <row r="517" spans="1:5" ht="15" hidden="1" customHeight="1" outlineLevel="2" x14ac:dyDescent="0.25">
      <c r="A517" s="75">
        <v>3</v>
      </c>
      <c r="B517" s="75">
        <v>198</v>
      </c>
      <c r="C517" s="76" t="s">
        <v>324</v>
      </c>
      <c r="D517" s="76" t="s">
        <v>77</v>
      </c>
      <c r="E517" s="75">
        <v>15</v>
      </c>
    </row>
    <row r="518" spans="1:5" ht="15" hidden="1" customHeight="1" outlineLevel="2" x14ac:dyDescent="0.25">
      <c r="A518" s="75">
        <v>1</v>
      </c>
      <c r="B518" s="75">
        <v>198</v>
      </c>
      <c r="C518" s="76" t="s">
        <v>324</v>
      </c>
      <c r="D518" s="76" t="s">
        <v>77</v>
      </c>
      <c r="E518" s="75">
        <v>25</v>
      </c>
    </row>
    <row r="519" spans="1:5" s="77" customFormat="1" ht="15" customHeight="1" outlineLevel="1" collapsed="1" x14ac:dyDescent="0.25">
      <c r="A519" s="80">
        <v>6</v>
      </c>
      <c r="B519" s="80">
        <v>198</v>
      </c>
      <c r="C519" s="77" t="s">
        <v>597</v>
      </c>
      <c r="D519" s="77" t="s">
        <v>77</v>
      </c>
      <c r="E519" s="80">
        <f>SUBTOTAL(9,E516:E518)</f>
        <v>42</v>
      </c>
    </row>
    <row r="520" spans="1:5" ht="15" hidden="1" customHeight="1" outlineLevel="2" x14ac:dyDescent="0.25">
      <c r="A520" s="75">
        <v>8</v>
      </c>
      <c r="B520" s="75">
        <v>177</v>
      </c>
      <c r="C520" s="76" t="s">
        <v>312</v>
      </c>
      <c r="D520" s="76" t="s">
        <v>137</v>
      </c>
      <c r="E520" s="75">
        <v>4</v>
      </c>
    </row>
    <row r="521" spans="1:5" ht="15" hidden="1" customHeight="1" outlineLevel="2" collapsed="1" x14ac:dyDescent="0.25">
      <c r="A521" s="75">
        <v>4</v>
      </c>
      <c r="B521" s="75">
        <v>177</v>
      </c>
      <c r="C521" s="76" t="s">
        <v>312</v>
      </c>
      <c r="D521" s="76" t="s">
        <v>137</v>
      </c>
      <c r="E521" s="75">
        <v>12</v>
      </c>
    </row>
    <row r="522" spans="1:5" ht="15" hidden="1" customHeight="1" outlineLevel="2" x14ac:dyDescent="0.25">
      <c r="A522" s="75">
        <v>4</v>
      </c>
      <c r="B522" s="75">
        <v>177</v>
      </c>
      <c r="C522" s="76" t="s">
        <v>312</v>
      </c>
      <c r="D522" s="76" t="s">
        <v>137</v>
      </c>
      <c r="E522" s="75">
        <v>12</v>
      </c>
    </row>
    <row r="523" spans="1:5" ht="15" hidden="1" customHeight="1" outlineLevel="2" x14ac:dyDescent="0.25">
      <c r="A523" s="75">
        <v>6</v>
      </c>
      <c r="B523" s="75">
        <v>177</v>
      </c>
      <c r="C523" s="76" t="s">
        <v>312</v>
      </c>
      <c r="D523" s="76" t="s">
        <v>137</v>
      </c>
      <c r="E523" s="75">
        <v>8</v>
      </c>
    </row>
    <row r="524" spans="1:5" s="77" customFormat="1" ht="15" customHeight="1" outlineLevel="1" collapsed="1" x14ac:dyDescent="0.25">
      <c r="A524" s="80">
        <v>7</v>
      </c>
      <c r="B524" s="80">
        <v>177</v>
      </c>
      <c r="C524" s="77" t="s">
        <v>570</v>
      </c>
      <c r="D524" s="77" t="s">
        <v>137</v>
      </c>
      <c r="E524" s="80">
        <f>SUBTOTAL(9,E520:E523)</f>
        <v>36</v>
      </c>
    </row>
    <row r="525" spans="1:5" ht="15" hidden="1" customHeight="1" outlineLevel="2" collapsed="1" x14ac:dyDescent="0.25">
      <c r="A525" s="75">
        <v>6</v>
      </c>
      <c r="B525" s="75">
        <v>15</v>
      </c>
      <c r="C525" s="76" t="s">
        <v>155</v>
      </c>
      <c r="D525" s="76" t="s">
        <v>137</v>
      </c>
      <c r="E525" s="75">
        <v>8</v>
      </c>
    </row>
    <row r="526" spans="1:5" ht="15" hidden="1" customHeight="1" outlineLevel="2" x14ac:dyDescent="0.25">
      <c r="A526" s="75">
        <v>6</v>
      </c>
      <c r="B526" s="75">
        <v>15</v>
      </c>
      <c r="C526" s="76" t="s">
        <v>155</v>
      </c>
      <c r="D526" s="76" t="s">
        <v>137</v>
      </c>
      <c r="E526" s="75">
        <v>8</v>
      </c>
    </row>
    <row r="527" spans="1:5" ht="15" hidden="1" customHeight="1" outlineLevel="2" collapsed="1" x14ac:dyDescent="0.25">
      <c r="A527" s="75">
        <v>6</v>
      </c>
      <c r="B527" s="75">
        <v>15</v>
      </c>
      <c r="C527" s="76" t="s">
        <v>155</v>
      </c>
      <c r="D527" s="76" t="s">
        <v>137</v>
      </c>
      <c r="E527" s="75">
        <v>8</v>
      </c>
    </row>
    <row r="528" spans="1:5" ht="15" hidden="1" customHeight="1" outlineLevel="2" x14ac:dyDescent="0.25">
      <c r="A528" s="75">
        <v>5</v>
      </c>
      <c r="B528" s="75">
        <v>15</v>
      </c>
      <c r="C528" s="76" t="s">
        <v>155</v>
      </c>
      <c r="D528" s="76" t="s">
        <v>137</v>
      </c>
      <c r="E528" s="75">
        <v>10</v>
      </c>
    </row>
    <row r="529" spans="1:5" s="77" customFormat="1" ht="15" customHeight="1" outlineLevel="1" collapsed="1" x14ac:dyDescent="0.25">
      <c r="A529" s="80">
        <v>8</v>
      </c>
      <c r="B529" s="80">
        <v>15</v>
      </c>
      <c r="C529" s="77" t="s">
        <v>598</v>
      </c>
      <c r="D529" s="77" t="s">
        <v>137</v>
      </c>
      <c r="E529" s="80">
        <f>SUBTOTAL(9,E525:E528)</f>
        <v>34</v>
      </c>
    </row>
    <row r="530" spans="1:5" ht="15" hidden="1" customHeight="1" outlineLevel="2" x14ac:dyDescent="0.25">
      <c r="A530" s="75">
        <v>8</v>
      </c>
      <c r="B530" s="75">
        <v>22</v>
      </c>
      <c r="C530" s="76" t="s">
        <v>235</v>
      </c>
      <c r="D530" s="76" t="s">
        <v>236</v>
      </c>
      <c r="E530" s="75">
        <v>4</v>
      </c>
    </row>
    <row r="531" spans="1:5" ht="15" hidden="1" customHeight="1" outlineLevel="2" x14ac:dyDescent="0.25">
      <c r="A531" s="75">
        <v>7</v>
      </c>
      <c r="B531" s="75">
        <v>22</v>
      </c>
      <c r="C531" s="76" t="s">
        <v>235</v>
      </c>
      <c r="D531" s="76" t="s">
        <v>236</v>
      </c>
      <c r="E531" s="75">
        <v>6</v>
      </c>
    </row>
    <row r="532" spans="1:5" ht="15" hidden="1" customHeight="1" outlineLevel="2" collapsed="1" x14ac:dyDescent="0.25">
      <c r="A532" s="75">
        <v>7</v>
      </c>
      <c r="B532" s="75">
        <v>22</v>
      </c>
      <c r="C532" s="76" t="s">
        <v>235</v>
      </c>
      <c r="D532" s="76" t="s">
        <v>236</v>
      </c>
      <c r="E532" s="75">
        <v>6</v>
      </c>
    </row>
    <row r="533" spans="1:5" ht="15" hidden="1" customHeight="1" outlineLevel="2" x14ac:dyDescent="0.25">
      <c r="A533" s="75">
        <v>7</v>
      </c>
      <c r="B533" s="75">
        <v>22</v>
      </c>
      <c r="C533" s="76" t="s">
        <v>235</v>
      </c>
      <c r="D533" s="76" t="s">
        <v>236</v>
      </c>
      <c r="E533" s="75">
        <v>6</v>
      </c>
    </row>
    <row r="534" spans="1:5" ht="15" hidden="1" customHeight="1" outlineLevel="2" x14ac:dyDescent="0.25">
      <c r="A534" s="75">
        <v>7</v>
      </c>
      <c r="B534" s="75">
        <v>22</v>
      </c>
      <c r="C534" s="76" t="s">
        <v>235</v>
      </c>
      <c r="D534" s="76" t="s">
        <v>236</v>
      </c>
      <c r="E534" s="75">
        <v>6</v>
      </c>
    </row>
    <row r="535" spans="1:5" ht="15" hidden="1" customHeight="1" outlineLevel="2" x14ac:dyDescent="0.25">
      <c r="A535" s="75">
        <v>8</v>
      </c>
      <c r="B535" s="75">
        <v>22</v>
      </c>
      <c r="C535" s="76" t="s">
        <v>235</v>
      </c>
      <c r="D535" s="76" t="s">
        <v>236</v>
      </c>
      <c r="E535" s="75">
        <v>4</v>
      </c>
    </row>
    <row r="536" spans="1:5" s="77" customFormat="1" ht="15" customHeight="1" outlineLevel="1" collapsed="1" x14ac:dyDescent="0.25">
      <c r="A536" s="80">
        <v>9</v>
      </c>
      <c r="B536" s="80">
        <v>22</v>
      </c>
      <c r="C536" s="77" t="s">
        <v>599</v>
      </c>
      <c r="D536" s="77" t="s">
        <v>236</v>
      </c>
      <c r="E536" s="80">
        <f>SUBTOTAL(9,E530:E535)</f>
        <v>32</v>
      </c>
    </row>
    <row r="537" spans="1:5" ht="15" hidden="1" customHeight="1" outlineLevel="2" x14ac:dyDescent="0.25">
      <c r="A537" s="75">
        <v>4</v>
      </c>
      <c r="B537" s="75">
        <v>133</v>
      </c>
      <c r="C537" s="76" t="s">
        <v>140</v>
      </c>
      <c r="D537" s="76" t="s">
        <v>12</v>
      </c>
      <c r="E537" s="75">
        <v>12</v>
      </c>
    </row>
    <row r="538" spans="1:5" ht="15" hidden="1" customHeight="1" outlineLevel="2" x14ac:dyDescent="0.25">
      <c r="A538" s="75">
        <v>9</v>
      </c>
      <c r="B538" s="75">
        <v>133</v>
      </c>
      <c r="C538" s="76" t="s">
        <v>140</v>
      </c>
      <c r="D538" s="76" t="s">
        <v>12</v>
      </c>
      <c r="E538" s="75">
        <v>2</v>
      </c>
    </row>
    <row r="539" spans="1:5" ht="15" hidden="1" customHeight="1" outlineLevel="2" collapsed="1" x14ac:dyDescent="0.25">
      <c r="A539" s="75">
        <v>5</v>
      </c>
      <c r="B539" s="75">
        <v>133</v>
      </c>
      <c r="C539" s="76" t="s">
        <v>140</v>
      </c>
      <c r="D539" s="76" t="s">
        <v>12</v>
      </c>
      <c r="E539" s="75">
        <v>10</v>
      </c>
    </row>
    <row r="540" spans="1:5" ht="15" hidden="1" customHeight="1" outlineLevel="2" x14ac:dyDescent="0.25">
      <c r="A540" s="75">
        <v>7</v>
      </c>
      <c r="B540" s="75">
        <v>133</v>
      </c>
      <c r="C540" s="76" t="s">
        <v>140</v>
      </c>
      <c r="D540" s="76" t="s">
        <v>12</v>
      </c>
      <c r="E540" s="75">
        <v>6</v>
      </c>
    </row>
    <row r="541" spans="1:5" s="77" customFormat="1" ht="15" customHeight="1" outlineLevel="1" collapsed="1" x14ac:dyDescent="0.25">
      <c r="A541" s="80">
        <v>10</v>
      </c>
      <c r="B541" s="80">
        <v>133</v>
      </c>
      <c r="C541" s="77" t="s">
        <v>600</v>
      </c>
      <c r="D541" s="77" t="s">
        <v>12</v>
      </c>
      <c r="E541" s="80">
        <f>SUBTOTAL(9,E537:E540)</f>
        <v>30</v>
      </c>
    </row>
    <row r="542" spans="1:5" ht="15" hidden="1" customHeight="1" outlineLevel="2" x14ac:dyDescent="0.25">
      <c r="A542" s="75">
        <v>10</v>
      </c>
      <c r="B542" s="75">
        <v>193</v>
      </c>
      <c r="C542" s="76" t="s">
        <v>353</v>
      </c>
      <c r="D542" s="76" t="s">
        <v>77</v>
      </c>
      <c r="E542" s="75">
        <v>1</v>
      </c>
    </row>
    <row r="543" spans="1:5" ht="15" hidden="1" customHeight="1" outlineLevel="2" x14ac:dyDescent="0.25">
      <c r="A543" s="75">
        <v>8</v>
      </c>
      <c r="B543" s="75">
        <v>193</v>
      </c>
      <c r="C543" s="76" t="s">
        <v>353</v>
      </c>
      <c r="D543" s="76" t="s">
        <v>77</v>
      </c>
      <c r="E543" s="75">
        <v>4</v>
      </c>
    </row>
    <row r="544" spans="1:5" ht="15" hidden="1" customHeight="1" outlineLevel="2" x14ac:dyDescent="0.25">
      <c r="A544" s="75">
        <v>5</v>
      </c>
      <c r="B544" s="75">
        <v>193</v>
      </c>
      <c r="C544" s="76" t="s">
        <v>353</v>
      </c>
      <c r="D544" s="76" t="s">
        <v>77</v>
      </c>
      <c r="E544" s="75">
        <v>10</v>
      </c>
    </row>
    <row r="545" spans="1:5" ht="15" hidden="1" customHeight="1" outlineLevel="2" collapsed="1" x14ac:dyDescent="0.25">
      <c r="A545" s="75">
        <v>4</v>
      </c>
      <c r="B545" s="75">
        <v>193</v>
      </c>
      <c r="C545" s="76" t="s">
        <v>353</v>
      </c>
      <c r="D545" s="76" t="s">
        <v>77</v>
      </c>
      <c r="E545" s="75">
        <v>12</v>
      </c>
    </row>
    <row r="546" spans="1:5" s="77" customFormat="1" ht="15" customHeight="1" outlineLevel="1" collapsed="1" x14ac:dyDescent="0.25">
      <c r="A546" s="80">
        <v>11</v>
      </c>
      <c r="B546" s="80">
        <v>193</v>
      </c>
      <c r="C546" s="77" t="s">
        <v>601</v>
      </c>
      <c r="D546" s="77" t="s">
        <v>77</v>
      </c>
      <c r="E546" s="80">
        <f>SUBTOTAL(9,E542:E545)</f>
        <v>27</v>
      </c>
    </row>
    <row r="547" spans="1:5" ht="15" hidden="1" customHeight="1" outlineLevel="2" collapsed="1" x14ac:dyDescent="0.25">
      <c r="A547" s="75">
        <v>7</v>
      </c>
      <c r="B547" s="75">
        <v>46</v>
      </c>
      <c r="C547" s="76" t="s">
        <v>47</v>
      </c>
      <c r="D547" s="76" t="s">
        <v>234</v>
      </c>
      <c r="E547" s="75">
        <v>6</v>
      </c>
    </row>
    <row r="548" spans="1:5" ht="15" hidden="1" customHeight="1" outlineLevel="2" x14ac:dyDescent="0.25">
      <c r="A548" s="75">
        <v>8</v>
      </c>
      <c r="B548" s="75">
        <v>46</v>
      </c>
      <c r="C548" s="76" t="s">
        <v>47</v>
      </c>
      <c r="D548" s="76" t="s">
        <v>234</v>
      </c>
      <c r="E548" s="75">
        <v>4</v>
      </c>
    </row>
    <row r="549" spans="1:5" ht="15" hidden="1" customHeight="1" outlineLevel="2" x14ac:dyDescent="0.25">
      <c r="A549" s="75">
        <v>9</v>
      </c>
      <c r="B549" s="75">
        <v>46</v>
      </c>
      <c r="C549" s="76" t="s">
        <v>47</v>
      </c>
      <c r="D549" s="76" t="s">
        <v>234</v>
      </c>
      <c r="E549" s="75">
        <v>2</v>
      </c>
    </row>
    <row r="550" spans="1:5" ht="15" hidden="1" customHeight="1" outlineLevel="2" collapsed="1" x14ac:dyDescent="0.25">
      <c r="A550" s="75">
        <v>10</v>
      </c>
      <c r="B550" s="75">
        <v>46</v>
      </c>
      <c r="C550" s="76" t="s">
        <v>47</v>
      </c>
      <c r="D550" s="76" t="s">
        <v>48</v>
      </c>
      <c r="E550" s="75">
        <v>1</v>
      </c>
    </row>
    <row r="551" spans="1:5" ht="15" hidden="1" customHeight="1" outlineLevel="2" x14ac:dyDescent="0.25">
      <c r="A551" s="75">
        <v>6</v>
      </c>
      <c r="B551" s="75">
        <v>46</v>
      </c>
      <c r="C551" s="76" t="s">
        <v>47</v>
      </c>
      <c r="D551" s="76" t="s">
        <v>403</v>
      </c>
      <c r="E551" s="75">
        <v>8</v>
      </c>
    </row>
    <row r="552" spans="1:5" ht="15" hidden="1" customHeight="1" outlineLevel="2" x14ac:dyDescent="0.25">
      <c r="A552" s="75">
        <v>7</v>
      </c>
      <c r="B552" s="75">
        <v>46</v>
      </c>
      <c r="C552" s="76" t="s">
        <v>47</v>
      </c>
      <c r="D552" s="76" t="s">
        <v>429</v>
      </c>
      <c r="E552" s="75">
        <v>6</v>
      </c>
    </row>
    <row r="553" spans="1:5" s="77" customFormat="1" ht="15" customHeight="1" outlineLevel="1" collapsed="1" x14ac:dyDescent="0.25">
      <c r="A553" s="80">
        <v>12</v>
      </c>
      <c r="B553" s="80">
        <v>46</v>
      </c>
      <c r="C553" s="77" t="s">
        <v>535</v>
      </c>
      <c r="D553" s="77" t="s">
        <v>429</v>
      </c>
      <c r="E553" s="80">
        <f>SUBTOTAL(9,E547:E552)</f>
        <v>27</v>
      </c>
    </row>
    <row r="554" spans="1:5" ht="15" hidden="1" customHeight="1" outlineLevel="2" collapsed="1" x14ac:dyDescent="0.25">
      <c r="A554" s="75">
        <v>3</v>
      </c>
      <c r="B554" s="75">
        <v>148</v>
      </c>
      <c r="C554" s="76" t="s">
        <v>139</v>
      </c>
      <c r="D554" s="76" t="s">
        <v>95</v>
      </c>
      <c r="E554" s="75">
        <v>15</v>
      </c>
    </row>
    <row r="555" spans="1:5" ht="15" hidden="1" customHeight="1" outlineLevel="2" x14ac:dyDescent="0.25">
      <c r="A555" s="75">
        <v>8</v>
      </c>
      <c r="B555" s="75">
        <v>138</v>
      </c>
      <c r="C555" s="76" t="s">
        <v>139</v>
      </c>
      <c r="D555" s="76" t="s">
        <v>95</v>
      </c>
      <c r="E555" s="75">
        <v>4</v>
      </c>
    </row>
    <row r="556" spans="1:5" s="77" customFormat="1" ht="15" customHeight="1" outlineLevel="1" collapsed="1" x14ac:dyDescent="0.25">
      <c r="A556" s="80">
        <v>13</v>
      </c>
      <c r="B556" s="80">
        <v>138</v>
      </c>
      <c r="C556" s="77" t="s">
        <v>602</v>
      </c>
      <c r="D556" s="77" t="s">
        <v>95</v>
      </c>
      <c r="E556" s="80">
        <f>SUBTOTAL(9,E554:E555)</f>
        <v>19</v>
      </c>
    </row>
    <row r="557" spans="1:5" ht="15" hidden="1" customHeight="1" outlineLevel="2" collapsed="1" x14ac:dyDescent="0.25">
      <c r="A557" s="75">
        <v>9</v>
      </c>
      <c r="B557" s="75">
        <v>211</v>
      </c>
      <c r="C557" s="76" t="s">
        <v>391</v>
      </c>
      <c r="D557" s="76" t="s">
        <v>77</v>
      </c>
      <c r="E557" s="75">
        <v>2</v>
      </c>
    </row>
    <row r="558" spans="1:5" ht="15" hidden="1" customHeight="1" outlineLevel="2" x14ac:dyDescent="0.25">
      <c r="A558" s="75">
        <v>5</v>
      </c>
      <c r="B558" s="75">
        <v>211</v>
      </c>
      <c r="C558" s="76" t="s">
        <v>391</v>
      </c>
      <c r="D558" s="76" t="s">
        <v>77</v>
      </c>
      <c r="E558" s="75">
        <v>10</v>
      </c>
    </row>
    <row r="559" spans="1:5" s="77" customFormat="1" ht="15" customHeight="1" outlineLevel="1" collapsed="1" x14ac:dyDescent="0.25">
      <c r="A559" s="80">
        <v>14</v>
      </c>
      <c r="B559" s="80">
        <v>211</v>
      </c>
      <c r="C559" s="77" t="s">
        <v>603</v>
      </c>
      <c r="D559" s="77" t="s">
        <v>77</v>
      </c>
      <c r="E559" s="80">
        <f>SUBTOTAL(9,E557:E558)</f>
        <v>12</v>
      </c>
    </row>
    <row r="560" spans="1:5" ht="15" hidden="1" customHeight="1" outlineLevel="2" x14ac:dyDescent="0.25">
      <c r="A560" s="75">
        <v>4</v>
      </c>
      <c r="B560" s="75">
        <v>119</v>
      </c>
      <c r="C560" s="76" t="s">
        <v>11</v>
      </c>
      <c r="D560" s="76" t="s">
        <v>12</v>
      </c>
      <c r="E560" s="75">
        <v>12</v>
      </c>
    </row>
    <row r="561" spans="1:5" s="77" customFormat="1" ht="15" customHeight="1" outlineLevel="1" collapsed="1" x14ac:dyDescent="0.25">
      <c r="A561" s="80">
        <v>15</v>
      </c>
      <c r="B561" s="80">
        <v>119</v>
      </c>
      <c r="C561" s="77" t="s">
        <v>482</v>
      </c>
      <c r="D561" s="77" t="s">
        <v>12</v>
      </c>
      <c r="E561" s="80">
        <f>SUBTOTAL(9,E560:E560)</f>
        <v>12</v>
      </c>
    </row>
    <row r="562" spans="1:5" ht="15" hidden="1" customHeight="1" outlineLevel="2" x14ac:dyDescent="0.25">
      <c r="A562" s="75">
        <v>10</v>
      </c>
      <c r="B562" s="75">
        <v>73</v>
      </c>
      <c r="C562" s="76" t="s">
        <v>157</v>
      </c>
      <c r="D562" s="76" t="s">
        <v>158</v>
      </c>
      <c r="E562" s="75">
        <v>1</v>
      </c>
    </row>
    <row r="563" spans="1:5" ht="15" hidden="1" customHeight="1" outlineLevel="2" x14ac:dyDescent="0.25">
      <c r="A563" s="75">
        <v>5</v>
      </c>
      <c r="B563" s="75">
        <v>73</v>
      </c>
      <c r="C563" s="76" t="s">
        <v>157</v>
      </c>
      <c r="D563" s="76" t="s">
        <v>158</v>
      </c>
      <c r="E563" s="75">
        <v>10</v>
      </c>
    </row>
    <row r="564" spans="1:5" s="77" customFormat="1" ht="15" customHeight="1" outlineLevel="1" collapsed="1" x14ac:dyDescent="0.25">
      <c r="A564" s="80">
        <v>16</v>
      </c>
      <c r="B564" s="80">
        <v>73</v>
      </c>
      <c r="C564" s="77" t="s">
        <v>604</v>
      </c>
      <c r="D564" s="77" t="s">
        <v>158</v>
      </c>
      <c r="E564" s="80">
        <f>SUBTOTAL(9,E562:E563)</f>
        <v>11</v>
      </c>
    </row>
    <row r="565" spans="1:5" ht="15" hidden="1" customHeight="1" outlineLevel="2" x14ac:dyDescent="0.25">
      <c r="A565" s="75">
        <v>5</v>
      </c>
      <c r="B565" s="75">
        <v>11</v>
      </c>
      <c r="C565" s="76" t="s">
        <v>141</v>
      </c>
      <c r="D565" s="76" t="s">
        <v>142</v>
      </c>
      <c r="E565" s="75">
        <v>10</v>
      </c>
    </row>
    <row r="566" spans="1:5" s="77" customFormat="1" ht="15" customHeight="1" outlineLevel="1" collapsed="1" x14ac:dyDescent="0.25">
      <c r="A566" s="80">
        <v>17</v>
      </c>
      <c r="B566" s="80">
        <v>11</v>
      </c>
      <c r="C566" s="77" t="s">
        <v>489</v>
      </c>
      <c r="D566" s="77" t="s">
        <v>142</v>
      </c>
      <c r="E566" s="80">
        <f>SUBTOTAL(9,E565:E565)</f>
        <v>10</v>
      </c>
    </row>
    <row r="567" spans="1:5" ht="15" hidden="1" customHeight="1" outlineLevel="2" x14ac:dyDescent="0.25">
      <c r="A567" s="75">
        <v>6</v>
      </c>
      <c r="B567" s="75">
        <v>191</v>
      </c>
      <c r="C567" s="76" t="s">
        <v>352</v>
      </c>
      <c r="D567" s="76" t="s">
        <v>12</v>
      </c>
      <c r="E567" s="75">
        <v>8</v>
      </c>
    </row>
    <row r="568" spans="1:5" s="77" customFormat="1" ht="15" customHeight="1" outlineLevel="1" collapsed="1" x14ac:dyDescent="0.25">
      <c r="A568" s="80">
        <v>18</v>
      </c>
      <c r="B568" s="80">
        <v>191</v>
      </c>
      <c r="C568" s="77" t="s">
        <v>605</v>
      </c>
      <c r="D568" s="77" t="s">
        <v>12</v>
      </c>
      <c r="E568" s="80">
        <f>SUBTOTAL(9,E567:E567)</f>
        <v>8</v>
      </c>
    </row>
    <row r="569" spans="1:5" ht="15" hidden="1" customHeight="1" outlineLevel="2" x14ac:dyDescent="0.25">
      <c r="A569" s="75">
        <v>6</v>
      </c>
      <c r="B569" s="75">
        <v>212</v>
      </c>
      <c r="C569" s="76" t="s">
        <v>390</v>
      </c>
      <c r="D569" s="76" t="s">
        <v>158</v>
      </c>
      <c r="E569" s="75">
        <v>8</v>
      </c>
    </row>
    <row r="570" spans="1:5" s="77" customFormat="1" ht="15" customHeight="1" outlineLevel="1" collapsed="1" x14ac:dyDescent="0.25">
      <c r="A570" s="80">
        <v>19</v>
      </c>
      <c r="B570" s="80">
        <v>212</v>
      </c>
      <c r="C570" s="77" t="s">
        <v>606</v>
      </c>
      <c r="D570" s="77" t="s">
        <v>158</v>
      </c>
      <c r="E570" s="80">
        <f>SUBTOTAL(9,E569:E569)</f>
        <v>8</v>
      </c>
    </row>
    <row r="571" spans="1:5" ht="15" hidden="1" customHeight="1" outlineLevel="2" x14ac:dyDescent="0.25">
      <c r="A571" s="75">
        <v>6</v>
      </c>
      <c r="B571" s="75">
        <v>66</v>
      </c>
      <c r="C571" s="76" t="s">
        <v>143</v>
      </c>
      <c r="D571" s="76" t="s">
        <v>144</v>
      </c>
      <c r="E571" s="75">
        <v>8</v>
      </c>
    </row>
    <row r="572" spans="1:5" s="77" customFormat="1" ht="15" customHeight="1" outlineLevel="1" collapsed="1" x14ac:dyDescent="0.25">
      <c r="A572" s="80">
        <v>20</v>
      </c>
      <c r="B572" s="80">
        <v>66</v>
      </c>
      <c r="C572" s="77" t="s">
        <v>607</v>
      </c>
      <c r="D572" s="77" t="s">
        <v>144</v>
      </c>
      <c r="E572" s="80">
        <f>SUBTOTAL(9,E571:E571)</f>
        <v>8</v>
      </c>
    </row>
    <row r="573" spans="1:5" ht="15" hidden="1" customHeight="1" outlineLevel="2" x14ac:dyDescent="0.25">
      <c r="A573" s="75">
        <v>9</v>
      </c>
      <c r="B573" s="75">
        <v>52</v>
      </c>
      <c r="C573" s="76" t="s">
        <v>20</v>
      </c>
      <c r="D573" s="76" t="s">
        <v>21</v>
      </c>
      <c r="E573" s="75">
        <v>2</v>
      </c>
    </row>
    <row r="574" spans="1:5" ht="15" hidden="1" customHeight="1" outlineLevel="2" collapsed="1" x14ac:dyDescent="0.25">
      <c r="A574" s="75">
        <v>9</v>
      </c>
      <c r="B574" s="75">
        <v>52</v>
      </c>
      <c r="C574" s="76" t="s">
        <v>20</v>
      </c>
      <c r="D574" s="76" t="s">
        <v>21</v>
      </c>
      <c r="E574" s="75">
        <v>2</v>
      </c>
    </row>
    <row r="575" spans="1:5" ht="15" hidden="1" customHeight="1" outlineLevel="2" x14ac:dyDescent="0.25">
      <c r="A575" s="75">
        <v>9</v>
      </c>
      <c r="B575" s="75">
        <v>52</v>
      </c>
      <c r="C575" s="76" t="s">
        <v>20</v>
      </c>
      <c r="D575" s="76" t="s">
        <v>21</v>
      </c>
      <c r="E575" s="75">
        <v>2</v>
      </c>
    </row>
    <row r="576" spans="1:5" s="77" customFormat="1" ht="15" customHeight="1" outlineLevel="1" collapsed="1" x14ac:dyDescent="0.25">
      <c r="A576" s="80">
        <v>21</v>
      </c>
      <c r="B576" s="80">
        <v>52</v>
      </c>
      <c r="C576" s="77" t="s">
        <v>509</v>
      </c>
      <c r="D576" s="77" t="s">
        <v>21</v>
      </c>
      <c r="E576" s="80">
        <f>SUBTOTAL(9,E573:E575)</f>
        <v>6</v>
      </c>
    </row>
    <row r="577" spans="1:5" ht="15" hidden="1" customHeight="1" outlineLevel="2" x14ac:dyDescent="0.25">
      <c r="A577" s="75">
        <v>7</v>
      </c>
      <c r="B577" s="75">
        <v>85</v>
      </c>
      <c r="C577" s="76" t="s">
        <v>145</v>
      </c>
      <c r="D577" s="76" t="s">
        <v>146</v>
      </c>
      <c r="E577" s="75">
        <v>6</v>
      </c>
    </row>
    <row r="578" spans="1:5" s="77" customFormat="1" ht="15" customHeight="1" outlineLevel="1" collapsed="1" x14ac:dyDescent="0.25">
      <c r="A578" s="80">
        <v>22</v>
      </c>
      <c r="B578" s="80">
        <v>85</v>
      </c>
      <c r="C578" s="77" t="s">
        <v>608</v>
      </c>
      <c r="D578" s="77" t="s">
        <v>146</v>
      </c>
      <c r="E578" s="80">
        <f>SUBTOTAL(9,E577:E577)</f>
        <v>6</v>
      </c>
    </row>
    <row r="579" spans="1:5" ht="15" hidden="1" customHeight="1" outlineLevel="2" x14ac:dyDescent="0.25">
      <c r="A579" s="75">
        <v>8</v>
      </c>
      <c r="B579" s="75">
        <v>55</v>
      </c>
      <c r="C579" s="76" t="s">
        <v>127</v>
      </c>
      <c r="D579" s="76" t="s">
        <v>148</v>
      </c>
      <c r="E579" s="75">
        <v>4</v>
      </c>
    </row>
    <row r="580" spans="1:5" s="77" customFormat="1" ht="15" customHeight="1" outlineLevel="1" collapsed="1" x14ac:dyDescent="0.25">
      <c r="A580" s="80">
        <v>23</v>
      </c>
      <c r="B580" s="80">
        <v>55</v>
      </c>
      <c r="C580" s="77" t="s">
        <v>578</v>
      </c>
      <c r="D580" s="77" t="s">
        <v>148</v>
      </c>
      <c r="E580" s="80">
        <f>SUBTOTAL(9,E579:E579)</f>
        <v>4</v>
      </c>
    </row>
    <row r="581" spans="1:5" ht="15" hidden="1" customHeight="1" outlineLevel="2" x14ac:dyDescent="0.25">
      <c r="A581" s="75">
        <v>8</v>
      </c>
      <c r="B581" s="75">
        <v>209</v>
      </c>
      <c r="C581" s="76" t="s">
        <v>404</v>
      </c>
      <c r="D581" s="76" t="s">
        <v>25</v>
      </c>
      <c r="E581" s="75">
        <v>4</v>
      </c>
    </row>
    <row r="582" spans="1:5" s="77" customFormat="1" ht="15" customHeight="1" outlineLevel="1" collapsed="1" x14ac:dyDescent="0.25">
      <c r="A582" s="80">
        <v>24</v>
      </c>
      <c r="B582" s="80">
        <v>209</v>
      </c>
      <c r="C582" s="77" t="s">
        <v>609</v>
      </c>
      <c r="D582" s="77" t="s">
        <v>25</v>
      </c>
      <c r="E582" s="80">
        <f>SUBTOTAL(9,E581:E581)</f>
        <v>4</v>
      </c>
    </row>
    <row r="583" spans="1:5" ht="15" hidden="1" customHeight="1" outlineLevel="2" collapsed="1" x14ac:dyDescent="0.25">
      <c r="A583" s="75">
        <v>9</v>
      </c>
      <c r="B583" s="75">
        <v>95</v>
      </c>
      <c r="C583" s="76" t="s">
        <v>149</v>
      </c>
      <c r="D583" s="76" t="s">
        <v>150</v>
      </c>
      <c r="E583" s="75">
        <v>2</v>
      </c>
    </row>
    <row r="584" spans="1:5" s="77" customFormat="1" ht="15" customHeight="1" outlineLevel="1" collapsed="1" x14ac:dyDescent="0.25">
      <c r="A584" s="80">
        <v>25</v>
      </c>
      <c r="B584" s="80">
        <v>95</v>
      </c>
      <c r="C584" s="77" t="s">
        <v>610</v>
      </c>
      <c r="D584" s="77" t="s">
        <v>150</v>
      </c>
      <c r="E584" s="80">
        <f>SUBTOTAL(9,E583:E583)</f>
        <v>2</v>
      </c>
    </row>
    <row r="585" spans="1:5" ht="15" hidden="1" customHeight="1" outlineLevel="2" x14ac:dyDescent="0.25">
      <c r="A585" s="75">
        <v>10</v>
      </c>
      <c r="B585" s="75">
        <v>142</v>
      </c>
      <c r="C585" s="76" t="s">
        <v>237</v>
      </c>
      <c r="D585" s="76" t="s">
        <v>135</v>
      </c>
      <c r="E585" s="75">
        <v>1</v>
      </c>
    </row>
    <row r="586" spans="1:5" s="77" customFormat="1" ht="15" customHeight="1" outlineLevel="1" collapsed="1" x14ac:dyDescent="0.25">
      <c r="A586" s="80">
        <v>26</v>
      </c>
      <c r="B586" s="80">
        <v>142</v>
      </c>
      <c r="C586" s="77" t="s">
        <v>611</v>
      </c>
      <c r="D586" s="77" t="s">
        <v>135</v>
      </c>
      <c r="E586" s="80">
        <f>SUBTOTAL(9,E585:E585)</f>
        <v>1</v>
      </c>
    </row>
    <row r="587" spans="1:5" ht="15" hidden="1" customHeight="1" outlineLevel="2" x14ac:dyDescent="0.25">
      <c r="A587" s="75">
        <v>10</v>
      </c>
      <c r="B587" s="75">
        <v>42</v>
      </c>
      <c r="C587" s="76" t="s">
        <v>151</v>
      </c>
      <c r="D587" s="76" t="s">
        <v>100</v>
      </c>
      <c r="E587" s="75">
        <v>1</v>
      </c>
    </row>
    <row r="588" spans="1:5" s="77" customFormat="1" ht="15" customHeight="1" outlineLevel="1" collapsed="1" x14ac:dyDescent="0.25">
      <c r="A588" s="80">
        <v>27</v>
      </c>
      <c r="B588" s="80">
        <v>42</v>
      </c>
      <c r="C588" s="77" t="s">
        <v>612</v>
      </c>
      <c r="D588" s="77" t="s">
        <v>100</v>
      </c>
      <c r="E588" s="80">
        <f>SUBTOTAL(9,E587:E587)</f>
        <v>1</v>
      </c>
    </row>
    <row r="589" spans="1:5" ht="15" hidden="1" customHeight="1" outlineLevel="2" x14ac:dyDescent="0.25">
      <c r="A589" s="75">
        <v>10</v>
      </c>
      <c r="B589" s="75">
        <v>190</v>
      </c>
      <c r="C589" s="76" t="s">
        <v>76</v>
      </c>
      <c r="D589" s="76" t="s">
        <v>21</v>
      </c>
      <c r="E589" s="75">
        <v>1</v>
      </c>
    </row>
    <row r="590" spans="1:5" s="77" customFormat="1" ht="15" customHeight="1" outlineLevel="1" collapsed="1" x14ac:dyDescent="0.25">
      <c r="A590" s="80">
        <v>28</v>
      </c>
      <c r="B590" s="80">
        <v>190</v>
      </c>
      <c r="C590" s="77" t="s">
        <v>545</v>
      </c>
      <c r="D590" s="77" t="s">
        <v>21</v>
      </c>
      <c r="E590" s="80">
        <f>SUBTOTAL(9,E589:E589)</f>
        <v>1</v>
      </c>
    </row>
    <row r="591" spans="1:5" ht="15" hidden="1" customHeight="1" outlineLevel="2" x14ac:dyDescent="0.25">
      <c r="A591" s="75">
        <v>10</v>
      </c>
      <c r="B591" s="75">
        <v>174</v>
      </c>
      <c r="C591" s="76" t="s">
        <v>325</v>
      </c>
      <c r="D591" s="76" t="s">
        <v>326</v>
      </c>
      <c r="E591" s="75">
        <v>1</v>
      </c>
    </row>
    <row r="592" spans="1:5" s="77" customFormat="1" ht="15" customHeight="1" outlineLevel="1" collapsed="1" x14ac:dyDescent="0.25">
      <c r="A592" s="80">
        <v>29</v>
      </c>
      <c r="B592" s="80">
        <v>174</v>
      </c>
      <c r="C592" s="77" t="s">
        <v>613</v>
      </c>
      <c r="D592" s="77" t="s">
        <v>326</v>
      </c>
      <c r="E592" s="80">
        <f>SUBTOTAL(9,E591:E591)</f>
        <v>1</v>
      </c>
    </row>
    <row r="593" spans="1:5" ht="15" hidden="1" customHeight="1" outlineLevel="2" x14ac:dyDescent="0.25">
      <c r="A593" s="75">
        <v>10</v>
      </c>
      <c r="B593" s="75">
        <v>206</v>
      </c>
      <c r="C593" s="76" t="s">
        <v>405</v>
      </c>
      <c r="D593" s="76" t="s">
        <v>21</v>
      </c>
      <c r="E593" s="75">
        <v>1</v>
      </c>
    </row>
    <row r="594" spans="1:5" s="77" customFormat="1" ht="15" customHeight="1" outlineLevel="1" collapsed="1" x14ac:dyDescent="0.25">
      <c r="A594" s="80">
        <v>30</v>
      </c>
      <c r="B594" s="80">
        <v>206</v>
      </c>
      <c r="C594" s="77" t="s">
        <v>614</v>
      </c>
      <c r="D594" s="77" t="s">
        <v>21</v>
      </c>
      <c r="E594" s="80">
        <f>SUBTOTAL(9,E593:E593)</f>
        <v>1</v>
      </c>
    </row>
  </sheetData>
  <mergeCells count="7">
    <mergeCell ref="A483:E483"/>
    <mergeCell ref="A1:E1"/>
    <mergeCell ref="A2:E2"/>
    <mergeCell ref="A89:E89"/>
    <mergeCell ref="A194:E194"/>
    <mergeCell ref="A300:E300"/>
    <mergeCell ref="A394:E394"/>
  </mergeCells>
  <pageMargins left="0.70866141732283472" right="0.70866141732283472" top="0.35433070866141736" bottom="0.35433070866141736" header="0.31496062992125984" footer="0.31496062992125984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selection sqref="A1:E1"/>
    </sheetView>
  </sheetViews>
  <sheetFormatPr defaultRowHeight="15" outlineLevelRow="1" x14ac:dyDescent="0.25"/>
  <cols>
    <col min="1" max="2" width="8.5703125" style="23" customWidth="1"/>
    <col min="3" max="3" width="31.42578125" style="24" customWidth="1"/>
    <col min="4" max="4" width="25.7109375" style="24" customWidth="1"/>
    <col min="5" max="5" width="8.5703125" style="24" customWidth="1"/>
    <col min="6" max="16384" width="9.140625" style="24"/>
  </cols>
  <sheetData>
    <row r="1" spans="1:10" ht="15.75" x14ac:dyDescent="0.25">
      <c r="A1" s="85" t="s">
        <v>474</v>
      </c>
      <c r="B1" s="85"/>
      <c r="C1" s="85"/>
      <c r="D1" s="85"/>
      <c r="E1" s="85"/>
    </row>
    <row r="2" spans="1:10" x14ac:dyDescent="0.25">
      <c r="A2" s="23" t="s">
        <v>1</v>
      </c>
      <c r="B2" s="23" t="s">
        <v>2</v>
      </c>
      <c r="C2" s="24" t="s">
        <v>3</v>
      </c>
      <c r="D2" s="24" t="s">
        <v>4</v>
      </c>
      <c r="E2" s="23" t="s">
        <v>161</v>
      </c>
      <c r="F2" s="23"/>
      <c r="G2" s="23"/>
      <c r="H2" s="23"/>
      <c r="I2" s="23"/>
      <c r="J2" s="23"/>
    </row>
    <row r="3" spans="1:10" hidden="1" outlineLevel="1" x14ac:dyDescent="0.25">
      <c r="A3" s="75">
        <v>1</v>
      </c>
      <c r="B3" s="75">
        <v>123</v>
      </c>
      <c r="C3" s="76" t="s">
        <v>87</v>
      </c>
      <c r="D3" s="76" t="s">
        <v>75</v>
      </c>
      <c r="E3" s="75">
        <v>25</v>
      </c>
      <c r="G3" s="32"/>
      <c r="H3" s="32"/>
      <c r="I3" s="23"/>
      <c r="J3" s="32"/>
    </row>
    <row r="4" spans="1:10" hidden="1" outlineLevel="1" x14ac:dyDescent="0.25">
      <c r="A4" s="75">
        <v>1</v>
      </c>
      <c r="B4" s="75">
        <v>123</v>
      </c>
      <c r="C4" s="76" t="s">
        <v>87</v>
      </c>
      <c r="D4" s="76" t="s">
        <v>75</v>
      </c>
      <c r="E4" s="75">
        <v>25</v>
      </c>
      <c r="G4" s="32"/>
      <c r="H4" s="32"/>
      <c r="I4" s="23"/>
      <c r="J4" s="32"/>
    </row>
    <row r="5" spans="1:10" hidden="1" outlineLevel="1" x14ac:dyDescent="0.25">
      <c r="A5" s="75">
        <v>1</v>
      </c>
      <c r="B5" s="75">
        <v>123</v>
      </c>
      <c r="C5" s="76" t="s">
        <v>87</v>
      </c>
      <c r="D5" s="76" t="s">
        <v>75</v>
      </c>
      <c r="E5" s="75">
        <v>25</v>
      </c>
      <c r="G5" s="32"/>
      <c r="H5" s="32"/>
      <c r="I5" s="23"/>
      <c r="J5" s="32"/>
    </row>
    <row r="6" spans="1:10" hidden="1" outlineLevel="1" x14ac:dyDescent="0.25">
      <c r="A6" s="75">
        <v>2</v>
      </c>
      <c r="B6" s="75">
        <v>123</v>
      </c>
      <c r="C6" s="76" t="s">
        <v>87</v>
      </c>
      <c r="D6" s="76" t="s">
        <v>75</v>
      </c>
      <c r="E6" s="75">
        <v>18</v>
      </c>
      <c r="G6" s="32"/>
      <c r="H6" s="32"/>
      <c r="I6" s="23"/>
      <c r="J6" s="32"/>
    </row>
    <row r="7" spans="1:10" hidden="1" outlineLevel="1" x14ac:dyDescent="0.25">
      <c r="A7" s="75">
        <v>4</v>
      </c>
      <c r="B7" s="75">
        <v>123</v>
      </c>
      <c r="C7" s="76" t="s">
        <v>87</v>
      </c>
      <c r="D7" s="76" t="s">
        <v>75</v>
      </c>
      <c r="E7" s="75">
        <v>12</v>
      </c>
      <c r="G7" s="32"/>
      <c r="H7" s="32"/>
      <c r="I7" s="33"/>
      <c r="J7" s="32"/>
    </row>
    <row r="8" spans="1:10" hidden="1" outlineLevel="1" x14ac:dyDescent="0.25">
      <c r="A8" s="75">
        <v>1</v>
      </c>
      <c r="B8" s="75">
        <v>123</v>
      </c>
      <c r="C8" s="76" t="s">
        <v>87</v>
      </c>
      <c r="D8" s="76" t="s">
        <v>75</v>
      </c>
      <c r="E8" s="75">
        <v>25</v>
      </c>
      <c r="G8" s="32"/>
      <c r="H8" s="32"/>
      <c r="I8" s="23"/>
      <c r="J8" s="32"/>
    </row>
    <row r="9" spans="1:10" s="77" customFormat="1" collapsed="1" x14ac:dyDescent="0.25">
      <c r="A9" s="80">
        <v>1</v>
      </c>
      <c r="B9" s="80">
        <v>123</v>
      </c>
      <c r="C9" s="77" t="s">
        <v>475</v>
      </c>
      <c r="D9" s="77" t="s">
        <v>75</v>
      </c>
      <c r="E9" s="80">
        <f>SUM(E3:E8)</f>
        <v>130</v>
      </c>
      <c r="G9" s="51"/>
      <c r="H9" s="51"/>
      <c r="I9" s="80"/>
      <c r="J9" s="51"/>
    </row>
    <row r="10" spans="1:10" hidden="1" outlineLevel="1" x14ac:dyDescent="0.25">
      <c r="A10" s="75">
        <v>3</v>
      </c>
      <c r="B10" s="75">
        <v>129</v>
      </c>
      <c r="C10" s="76" t="s">
        <v>206</v>
      </c>
      <c r="D10" s="76" t="s">
        <v>207</v>
      </c>
      <c r="E10" s="75">
        <v>15</v>
      </c>
      <c r="G10" s="32"/>
      <c r="H10" s="32"/>
      <c r="I10" s="23"/>
      <c r="J10" s="32"/>
    </row>
    <row r="11" spans="1:10" hidden="1" outlineLevel="1" x14ac:dyDescent="0.25">
      <c r="A11" s="75">
        <v>3</v>
      </c>
      <c r="B11" s="75">
        <v>129</v>
      </c>
      <c r="C11" s="76" t="s">
        <v>206</v>
      </c>
      <c r="D11" s="76" t="s">
        <v>207</v>
      </c>
      <c r="E11" s="75">
        <v>15</v>
      </c>
      <c r="G11" s="32"/>
      <c r="H11" s="32"/>
      <c r="I11" s="33"/>
      <c r="J11" s="32"/>
    </row>
    <row r="12" spans="1:10" hidden="1" outlineLevel="1" x14ac:dyDescent="0.25">
      <c r="A12" s="75">
        <v>3</v>
      </c>
      <c r="B12" s="75">
        <v>129</v>
      </c>
      <c r="C12" s="76" t="s">
        <v>206</v>
      </c>
      <c r="D12" s="76" t="s">
        <v>207</v>
      </c>
      <c r="E12" s="75">
        <v>15</v>
      </c>
      <c r="G12" s="32"/>
      <c r="H12" s="32"/>
      <c r="I12" s="33"/>
      <c r="J12" s="32"/>
    </row>
    <row r="13" spans="1:10" hidden="1" outlineLevel="1" x14ac:dyDescent="0.25">
      <c r="A13" s="75">
        <v>5</v>
      </c>
      <c r="B13" s="75">
        <v>129</v>
      </c>
      <c r="C13" s="72" t="s">
        <v>206</v>
      </c>
      <c r="D13" s="76" t="s">
        <v>207</v>
      </c>
      <c r="E13" s="75">
        <v>10</v>
      </c>
      <c r="G13" s="32"/>
      <c r="H13" s="32"/>
      <c r="I13" s="23"/>
      <c r="J13" s="32"/>
    </row>
    <row r="14" spans="1:10" hidden="1" outlineLevel="1" collapsed="1" x14ac:dyDescent="0.25">
      <c r="A14" s="75">
        <v>2</v>
      </c>
      <c r="B14" s="75">
        <v>129</v>
      </c>
      <c r="C14" s="76" t="s">
        <v>206</v>
      </c>
      <c r="D14" s="76" t="s">
        <v>207</v>
      </c>
      <c r="E14" s="75">
        <v>18</v>
      </c>
      <c r="G14" s="34"/>
      <c r="H14" s="34"/>
      <c r="I14" s="33"/>
      <c r="J14" s="34"/>
    </row>
    <row r="15" spans="1:10" hidden="1" outlineLevel="1" x14ac:dyDescent="0.25">
      <c r="A15" s="75">
        <v>4</v>
      </c>
      <c r="B15" s="75">
        <v>129</v>
      </c>
      <c r="C15" s="76" t="s">
        <v>206</v>
      </c>
      <c r="D15" s="76" t="s">
        <v>207</v>
      </c>
      <c r="E15" s="75">
        <v>12</v>
      </c>
      <c r="G15" s="34"/>
      <c r="H15" s="34"/>
      <c r="I15" s="33"/>
      <c r="J15" s="34"/>
    </row>
    <row r="16" spans="1:10" s="77" customFormat="1" collapsed="1" x14ac:dyDescent="0.25">
      <c r="A16" s="80">
        <v>2</v>
      </c>
      <c r="B16" s="80">
        <v>129</v>
      </c>
      <c r="C16" s="77" t="s">
        <v>476</v>
      </c>
      <c r="D16" s="77" t="s">
        <v>207</v>
      </c>
      <c r="E16" s="80">
        <f>SUM(E10:E15)</f>
        <v>85</v>
      </c>
      <c r="G16" s="81"/>
      <c r="H16" s="81"/>
      <c r="I16" s="80"/>
      <c r="J16" s="81"/>
    </row>
    <row r="17" spans="1:10" hidden="1" outlineLevel="1" x14ac:dyDescent="0.25">
      <c r="A17" s="75">
        <v>1</v>
      </c>
      <c r="B17" s="75">
        <v>13</v>
      </c>
      <c r="C17" s="76" t="s">
        <v>97</v>
      </c>
      <c r="D17" s="76" t="s">
        <v>98</v>
      </c>
      <c r="E17" s="75">
        <v>25</v>
      </c>
      <c r="G17" s="34"/>
      <c r="H17" s="34"/>
      <c r="I17" s="23"/>
      <c r="J17" s="34"/>
    </row>
    <row r="18" spans="1:10" hidden="1" outlineLevel="1" x14ac:dyDescent="0.25">
      <c r="A18" s="75">
        <v>5</v>
      </c>
      <c r="B18" s="75">
        <v>13</v>
      </c>
      <c r="C18" s="76" t="s">
        <v>97</v>
      </c>
      <c r="D18" s="76" t="s">
        <v>98</v>
      </c>
      <c r="E18" s="75">
        <v>10</v>
      </c>
      <c r="G18" s="34"/>
      <c r="H18" s="34"/>
      <c r="I18" s="23"/>
      <c r="J18" s="34"/>
    </row>
    <row r="19" spans="1:10" hidden="1" outlineLevel="1" x14ac:dyDescent="0.25">
      <c r="A19" s="75">
        <v>8</v>
      </c>
      <c r="B19" s="75">
        <v>13</v>
      </c>
      <c r="C19" s="76" t="s">
        <v>97</v>
      </c>
      <c r="D19" s="76" t="s">
        <v>98</v>
      </c>
      <c r="E19" s="75">
        <v>4</v>
      </c>
      <c r="G19" s="34"/>
      <c r="H19" s="34"/>
      <c r="I19" s="23"/>
      <c r="J19" s="34"/>
    </row>
    <row r="20" spans="1:10" hidden="1" outlineLevel="1" x14ac:dyDescent="0.25">
      <c r="A20" s="75">
        <v>6</v>
      </c>
      <c r="B20" s="75">
        <v>13</v>
      </c>
      <c r="C20" s="76" t="s">
        <v>97</v>
      </c>
      <c r="D20" s="76" t="s">
        <v>98</v>
      </c>
      <c r="E20" s="75">
        <v>8</v>
      </c>
      <c r="G20" s="34"/>
      <c r="H20" s="34"/>
      <c r="I20" s="23"/>
      <c r="J20" s="34"/>
    </row>
    <row r="21" spans="1:10" hidden="1" outlineLevel="1" collapsed="1" x14ac:dyDescent="0.25">
      <c r="A21" s="75">
        <v>5</v>
      </c>
      <c r="B21" s="75">
        <v>13</v>
      </c>
      <c r="C21" s="76" t="s">
        <v>97</v>
      </c>
      <c r="D21" s="76" t="s">
        <v>98</v>
      </c>
      <c r="E21" s="75">
        <v>10</v>
      </c>
      <c r="G21" s="34"/>
      <c r="H21" s="34"/>
      <c r="I21" s="23"/>
      <c r="J21" s="34"/>
    </row>
    <row r="22" spans="1:10" hidden="1" outlineLevel="1" x14ac:dyDescent="0.25">
      <c r="A22" s="75">
        <v>2</v>
      </c>
      <c r="B22" s="75">
        <v>13</v>
      </c>
      <c r="C22" s="76" t="s">
        <v>97</v>
      </c>
      <c r="D22" s="76" t="s">
        <v>98</v>
      </c>
      <c r="E22" s="75">
        <v>18</v>
      </c>
      <c r="G22" s="34"/>
      <c r="H22" s="34"/>
      <c r="I22" s="23"/>
      <c r="J22" s="34"/>
    </row>
    <row r="23" spans="1:10" s="77" customFormat="1" collapsed="1" x14ac:dyDescent="0.25">
      <c r="A23" s="80">
        <v>3</v>
      </c>
      <c r="B23" s="80">
        <v>13</v>
      </c>
      <c r="C23" s="77" t="s">
        <v>477</v>
      </c>
      <c r="D23" s="77" t="s">
        <v>98</v>
      </c>
      <c r="E23" s="80">
        <f>SUM(E17:E22)</f>
        <v>75</v>
      </c>
      <c r="G23" s="81"/>
      <c r="H23" s="81"/>
      <c r="I23" s="80"/>
      <c r="J23" s="81"/>
    </row>
    <row r="24" spans="1:10" hidden="1" outlineLevel="1" x14ac:dyDescent="0.25">
      <c r="A24" s="75">
        <v>6</v>
      </c>
      <c r="B24" s="75">
        <v>49</v>
      </c>
      <c r="C24" s="76" t="s">
        <v>68</v>
      </c>
      <c r="D24" s="76" t="s">
        <v>69</v>
      </c>
      <c r="E24" s="75">
        <v>8</v>
      </c>
      <c r="G24" s="34"/>
      <c r="H24" s="34"/>
      <c r="I24" s="23"/>
      <c r="J24" s="34"/>
    </row>
    <row r="25" spans="1:10" hidden="1" outlineLevel="1" x14ac:dyDescent="0.25">
      <c r="A25" s="75">
        <v>2</v>
      </c>
      <c r="B25" s="75">
        <v>49</v>
      </c>
      <c r="C25" s="76" t="s">
        <v>68</v>
      </c>
      <c r="D25" s="76" t="s">
        <v>69</v>
      </c>
      <c r="E25" s="75">
        <v>18</v>
      </c>
      <c r="G25" s="34"/>
      <c r="H25" s="34"/>
      <c r="J25" s="34"/>
    </row>
    <row r="26" spans="1:10" hidden="1" outlineLevel="1" collapsed="1" x14ac:dyDescent="0.25">
      <c r="A26" s="75">
        <v>5</v>
      </c>
      <c r="B26" s="75">
        <v>49</v>
      </c>
      <c r="C26" s="76" t="s">
        <v>68</v>
      </c>
      <c r="D26" s="76" t="s">
        <v>69</v>
      </c>
      <c r="E26" s="75">
        <v>10</v>
      </c>
      <c r="G26" s="34"/>
      <c r="H26" s="34"/>
      <c r="J26" s="34"/>
    </row>
    <row r="27" spans="1:10" hidden="1" outlineLevel="1" x14ac:dyDescent="0.25">
      <c r="A27" s="75">
        <v>4</v>
      </c>
      <c r="B27" s="75">
        <v>49</v>
      </c>
      <c r="C27" s="76" t="s">
        <v>68</v>
      </c>
      <c r="D27" s="76" t="s">
        <v>69</v>
      </c>
      <c r="E27" s="75">
        <v>12</v>
      </c>
      <c r="G27" s="34"/>
      <c r="H27" s="34"/>
      <c r="J27" s="34"/>
    </row>
    <row r="28" spans="1:10" hidden="1" outlineLevel="1" x14ac:dyDescent="0.25">
      <c r="A28" s="75">
        <v>3</v>
      </c>
      <c r="B28" s="75">
        <v>49</v>
      </c>
      <c r="C28" s="72" t="s">
        <v>68</v>
      </c>
      <c r="D28" s="76" t="s">
        <v>69</v>
      </c>
      <c r="E28" s="75">
        <v>15</v>
      </c>
      <c r="G28" s="34"/>
      <c r="H28" s="34"/>
      <c r="J28" s="34"/>
    </row>
    <row r="29" spans="1:10" hidden="1" outlineLevel="1" x14ac:dyDescent="0.25">
      <c r="A29" s="75">
        <v>5</v>
      </c>
      <c r="B29" s="75">
        <v>49</v>
      </c>
      <c r="C29" s="76" t="s">
        <v>68</v>
      </c>
      <c r="D29" s="76" t="s">
        <v>69</v>
      </c>
      <c r="E29" s="75">
        <v>10</v>
      </c>
      <c r="G29" s="34"/>
      <c r="H29" s="34"/>
      <c r="J29" s="34"/>
    </row>
    <row r="30" spans="1:10" s="77" customFormat="1" collapsed="1" x14ac:dyDescent="0.25">
      <c r="A30" s="80">
        <v>4</v>
      </c>
      <c r="B30" s="80">
        <v>49</v>
      </c>
      <c r="C30" s="77" t="s">
        <v>478</v>
      </c>
      <c r="D30" s="77" t="s">
        <v>69</v>
      </c>
      <c r="E30" s="80">
        <f>SUM(E24:E29)</f>
        <v>73</v>
      </c>
      <c r="G30" s="81"/>
      <c r="H30" s="81"/>
      <c r="J30" s="81"/>
    </row>
    <row r="31" spans="1:10" hidden="1" outlineLevel="1" x14ac:dyDescent="0.25">
      <c r="A31" s="75">
        <v>4</v>
      </c>
      <c r="B31" s="75">
        <v>102</v>
      </c>
      <c r="C31" s="76" t="s">
        <v>103</v>
      </c>
      <c r="D31" s="76" t="s">
        <v>77</v>
      </c>
      <c r="E31" s="75">
        <v>12</v>
      </c>
      <c r="G31" s="34"/>
      <c r="H31" s="34"/>
      <c r="J31" s="34"/>
    </row>
    <row r="32" spans="1:10" hidden="1" outlineLevel="1" x14ac:dyDescent="0.25">
      <c r="A32" s="75">
        <v>7</v>
      </c>
      <c r="B32" s="75">
        <v>102</v>
      </c>
      <c r="C32" s="76" t="s">
        <v>103</v>
      </c>
      <c r="D32" s="76" t="s">
        <v>77</v>
      </c>
      <c r="E32" s="75">
        <v>6</v>
      </c>
      <c r="G32" s="34"/>
      <c r="H32" s="34"/>
      <c r="J32" s="34"/>
    </row>
    <row r="33" spans="1:10" hidden="1" outlineLevel="1" x14ac:dyDescent="0.25">
      <c r="A33" s="75">
        <v>1</v>
      </c>
      <c r="B33" s="75">
        <v>102</v>
      </c>
      <c r="C33" s="76" t="s">
        <v>103</v>
      </c>
      <c r="D33" s="76" t="s">
        <v>77</v>
      </c>
      <c r="E33" s="75">
        <v>25</v>
      </c>
      <c r="G33" s="34"/>
      <c r="H33" s="34"/>
      <c r="J33" s="34"/>
    </row>
    <row r="34" spans="1:10" hidden="1" outlineLevel="1" x14ac:dyDescent="0.25">
      <c r="A34" s="75">
        <v>1</v>
      </c>
      <c r="B34" s="75">
        <v>102</v>
      </c>
      <c r="C34" s="76" t="s">
        <v>103</v>
      </c>
      <c r="D34" s="76" t="s">
        <v>77</v>
      </c>
      <c r="E34" s="75">
        <v>25</v>
      </c>
      <c r="G34" s="34"/>
      <c r="H34" s="34"/>
      <c r="J34" s="34"/>
    </row>
    <row r="35" spans="1:10" s="77" customFormat="1" collapsed="1" x14ac:dyDescent="0.25">
      <c r="A35" s="80">
        <v>5</v>
      </c>
      <c r="B35" s="80">
        <v>102</v>
      </c>
      <c r="C35" s="77" t="s">
        <v>479</v>
      </c>
      <c r="D35" s="77" t="s">
        <v>77</v>
      </c>
      <c r="E35" s="80">
        <f>SUM(E31:E34)</f>
        <v>68</v>
      </c>
      <c r="G35" s="81"/>
      <c r="H35" s="81"/>
      <c r="J35" s="81"/>
    </row>
    <row r="36" spans="1:10" hidden="1" outlineLevel="1" collapsed="1" x14ac:dyDescent="0.25">
      <c r="A36" s="75">
        <v>8</v>
      </c>
      <c r="B36" s="75">
        <v>30</v>
      </c>
      <c r="C36" s="76" t="s">
        <v>70</v>
      </c>
      <c r="D36" s="76" t="s">
        <v>71</v>
      </c>
      <c r="E36" s="75">
        <v>4</v>
      </c>
      <c r="G36" s="34"/>
      <c r="H36" s="34"/>
      <c r="J36" s="34"/>
    </row>
    <row r="37" spans="1:10" hidden="1" outlineLevel="1" x14ac:dyDescent="0.25">
      <c r="A37" s="75">
        <v>9</v>
      </c>
      <c r="B37" s="75">
        <v>30</v>
      </c>
      <c r="C37" s="76" t="s">
        <v>70</v>
      </c>
      <c r="D37" s="76" t="s">
        <v>71</v>
      </c>
      <c r="E37" s="75">
        <v>2</v>
      </c>
      <c r="G37" s="34"/>
      <c r="H37" s="34"/>
      <c r="J37" s="34"/>
    </row>
    <row r="38" spans="1:10" hidden="1" outlineLevel="1" x14ac:dyDescent="0.25">
      <c r="A38" s="75">
        <v>2</v>
      </c>
      <c r="B38" s="75">
        <v>30</v>
      </c>
      <c r="C38" s="76" t="s">
        <v>70</v>
      </c>
      <c r="D38" s="76" t="s">
        <v>71</v>
      </c>
      <c r="E38" s="75">
        <v>18</v>
      </c>
      <c r="G38" s="34"/>
      <c r="H38" s="34"/>
      <c r="J38" s="34"/>
    </row>
    <row r="39" spans="1:10" hidden="1" outlineLevel="1" x14ac:dyDescent="0.25">
      <c r="A39" s="75">
        <v>2</v>
      </c>
      <c r="B39" s="75">
        <v>30</v>
      </c>
      <c r="C39" s="76" t="s">
        <v>70</v>
      </c>
      <c r="D39" s="76" t="s">
        <v>71</v>
      </c>
      <c r="E39" s="75">
        <v>18</v>
      </c>
      <c r="G39" s="34"/>
      <c r="H39" s="34"/>
      <c r="J39" s="34"/>
    </row>
    <row r="40" spans="1:10" hidden="1" outlineLevel="1" x14ac:dyDescent="0.25">
      <c r="A40" s="75">
        <v>3</v>
      </c>
      <c r="B40" s="75">
        <v>30</v>
      </c>
      <c r="C40" s="76" t="s">
        <v>70</v>
      </c>
      <c r="D40" s="76" t="s">
        <v>71</v>
      </c>
      <c r="E40" s="75">
        <v>15</v>
      </c>
      <c r="G40" s="34"/>
      <c r="H40" s="34"/>
      <c r="J40" s="34"/>
    </row>
    <row r="41" spans="1:10" s="77" customFormat="1" collapsed="1" x14ac:dyDescent="0.25">
      <c r="A41" s="80">
        <v>6</v>
      </c>
      <c r="B41" s="80">
        <v>30</v>
      </c>
      <c r="C41" s="77" t="s">
        <v>480</v>
      </c>
      <c r="D41" s="77" t="s">
        <v>71</v>
      </c>
      <c r="E41" s="80">
        <f>SUM(E36:E40)</f>
        <v>57</v>
      </c>
      <c r="G41" s="81"/>
      <c r="H41" s="81"/>
      <c r="J41" s="81"/>
    </row>
    <row r="42" spans="1:10" hidden="1" outlineLevel="1" collapsed="1" x14ac:dyDescent="0.25">
      <c r="A42" s="75">
        <v>4</v>
      </c>
      <c r="B42" s="75">
        <v>39</v>
      </c>
      <c r="C42" s="76" t="s">
        <v>73</v>
      </c>
      <c r="D42" s="76" t="s">
        <v>265</v>
      </c>
      <c r="E42" s="75">
        <v>12</v>
      </c>
      <c r="G42" s="34"/>
      <c r="H42" s="34"/>
      <c r="J42" s="34"/>
    </row>
    <row r="43" spans="1:10" hidden="1" outlineLevel="1" x14ac:dyDescent="0.25">
      <c r="A43" s="75">
        <v>5</v>
      </c>
      <c r="B43" s="75">
        <v>39</v>
      </c>
      <c r="C43" s="76" t="s">
        <v>73</v>
      </c>
      <c r="D43" s="76" t="s">
        <v>71</v>
      </c>
      <c r="E43" s="75">
        <v>10</v>
      </c>
      <c r="G43" s="34"/>
      <c r="H43" s="34"/>
      <c r="J43" s="34"/>
    </row>
    <row r="44" spans="1:10" hidden="1" outlineLevel="1" x14ac:dyDescent="0.25">
      <c r="A44" s="75">
        <v>8</v>
      </c>
      <c r="B44" s="75">
        <v>39</v>
      </c>
      <c r="C44" s="72" t="s">
        <v>73</v>
      </c>
      <c r="D44" s="76" t="s">
        <v>71</v>
      </c>
      <c r="E44" s="75">
        <v>4</v>
      </c>
      <c r="G44" s="34"/>
      <c r="H44" s="34"/>
      <c r="J44" s="34"/>
    </row>
    <row r="45" spans="1:10" hidden="1" outlineLevel="1" x14ac:dyDescent="0.25">
      <c r="A45" s="75">
        <v>3</v>
      </c>
      <c r="B45" s="75">
        <v>39</v>
      </c>
      <c r="C45" s="76" t="s">
        <v>73</v>
      </c>
      <c r="D45" s="76" t="s">
        <v>71</v>
      </c>
      <c r="E45" s="75">
        <v>15</v>
      </c>
      <c r="G45" s="34"/>
      <c r="H45" s="34"/>
      <c r="J45" s="34"/>
    </row>
    <row r="46" spans="1:10" hidden="1" outlineLevel="1" x14ac:dyDescent="0.25">
      <c r="A46" s="75">
        <v>3</v>
      </c>
      <c r="B46" s="75">
        <v>39</v>
      </c>
      <c r="C46" s="76" t="s">
        <v>73</v>
      </c>
      <c r="D46" s="76" t="s">
        <v>71</v>
      </c>
      <c r="E46" s="75">
        <v>15</v>
      </c>
      <c r="G46" s="34"/>
      <c r="H46" s="34"/>
      <c r="I46" s="35"/>
      <c r="J46" s="34"/>
    </row>
    <row r="47" spans="1:10" s="77" customFormat="1" collapsed="1" x14ac:dyDescent="0.25">
      <c r="A47" s="80">
        <v>7</v>
      </c>
      <c r="B47" s="80">
        <v>39</v>
      </c>
      <c r="C47" s="77" t="s">
        <v>481</v>
      </c>
      <c r="D47" s="77" t="s">
        <v>71</v>
      </c>
      <c r="E47" s="80">
        <f>SUM(E42:E46)</f>
        <v>56</v>
      </c>
      <c r="G47" s="81"/>
      <c r="H47" s="81"/>
      <c r="J47" s="81"/>
    </row>
    <row r="48" spans="1:10" hidden="1" outlineLevel="1" collapsed="1" x14ac:dyDescent="0.25">
      <c r="A48" s="75">
        <v>4</v>
      </c>
      <c r="B48" s="75">
        <v>34</v>
      </c>
      <c r="C48" s="76" t="s">
        <v>11</v>
      </c>
      <c r="D48" s="76" t="s">
        <v>12</v>
      </c>
      <c r="E48" s="75">
        <v>12</v>
      </c>
      <c r="G48" s="34"/>
      <c r="H48" s="34"/>
      <c r="J48" s="34"/>
    </row>
    <row r="49" spans="1:16" hidden="1" outlineLevel="1" x14ac:dyDescent="0.25">
      <c r="A49" s="75">
        <v>8</v>
      </c>
      <c r="B49" s="75">
        <v>34</v>
      </c>
      <c r="C49" s="76" t="s">
        <v>11</v>
      </c>
      <c r="D49" s="76" t="s">
        <v>12</v>
      </c>
      <c r="E49" s="75">
        <v>4</v>
      </c>
      <c r="G49" s="34"/>
      <c r="H49" s="34"/>
      <c r="I49" s="35"/>
      <c r="J49" s="34"/>
    </row>
    <row r="50" spans="1:16" hidden="1" outlineLevel="1" x14ac:dyDescent="0.25">
      <c r="A50" s="75">
        <v>2</v>
      </c>
      <c r="B50" s="75">
        <v>34</v>
      </c>
      <c r="C50" s="76" t="s">
        <v>11</v>
      </c>
      <c r="D50" s="76" t="s">
        <v>12</v>
      </c>
      <c r="E50" s="75">
        <v>18</v>
      </c>
      <c r="G50" s="34"/>
      <c r="H50" s="34"/>
      <c r="J50" s="34"/>
    </row>
    <row r="51" spans="1:16" hidden="1" outlineLevel="1" collapsed="1" x14ac:dyDescent="0.25">
      <c r="A51" s="75">
        <v>9</v>
      </c>
      <c r="B51" s="75">
        <v>34</v>
      </c>
      <c r="C51" s="72" t="s">
        <v>11</v>
      </c>
      <c r="D51" s="76" t="s">
        <v>12</v>
      </c>
      <c r="E51" s="75">
        <v>2</v>
      </c>
      <c r="G51" s="34"/>
      <c r="H51" s="34"/>
      <c r="J51" s="34"/>
    </row>
    <row r="52" spans="1:16" hidden="1" outlineLevel="1" x14ac:dyDescent="0.25">
      <c r="A52" s="75">
        <v>5</v>
      </c>
      <c r="B52" s="75">
        <v>34</v>
      </c>
      <c r="C52" s="76" t="s">
        <v>11</v>
      </c>
      <c r="D52" s="76" t="s">
        <v>12</v>
      </c>
      <c r="E52" s="75">
        <v>10</v>
      </c>
      <c r="G52" s="34"/>
      <c r="H52" s="34"/>
      <c r="J52" s="34"/>
    </row>
    <row r="53" spans="1:16" hidden="1" outlineLevel="1" x14ac:dyDescent="0.25">
      <c r="A53" s="75">
        <v>8</v>
      </c>
      <c r="B53" s="75">
        <v>34</v>
      </c>
      <c r="C53" s="76" t="s">
        <v>11</v>
      </c>
      <c r="D53" s="76" t="s">
        <v>12</v>
      </c>
      <c r="E53" s="75">
        <v>4</v>
      </c>
      <c r="G53" s="34"/>
      <c r="H53" s="34"/>
      <c r="J53" s="34"/>
    </row>
    <row r="54" spans="1:16" s="77" customFormat="1" collapsed="1" x14ac:dyDescent="0.25">
      <c r="A54" s="80">
        <v>8</v>
      </c>
      <c r="B54" s="80">
        <v>34</v>
      </c>
      <c r="C54" s="77" t="s">
        <v>482</v>
      </c>
      <c r="D54" s="77" t="s">
        <v>12</v>
      </c>
      <c r="E54" s="80">
        <f>SUM(E48:E53)</f>
        <v>50</v>
      </c>
      <c r="G54" s="81"/>
      <c r="H54" s="81"/>
      <c r="J54" s="81"/>
    </row>
    <row r="55" spans="1:16" hidden="1" outlineLevel="1" collapsed="1" x14ac:dyDescent="0.25">
      <c r="A55" s="75">
        <v>10</v>
      </c>
      <c r="B55" s="75">
        <v>111</v>
      </c>
      <c r="C55" s="76" t="s">
        <v>218</v>
      </c>
      <c r="D55" s="76" t="s">
        <v>279</v>
      </c>
      <c r="E55" s="75">
        <v>1</v>
      </c>
      <c r="G55" s="34"/>
      <c r="H55" s="34"/>
      <c r="J55" s="34"/>
    </row>
    <row r="56" spans="1:16" hidden="1" outlineLevel="1" x14ac:dyDescent="0.25">
      <c r="A56" s="75">
        <v>4</v>
      </c>
      <c r="B56" s="75">
        <v>111</v>
      </c>
      <c r="C56" s="72" t="s">
        <v>218</v>
      </c>
      <c r="D56" s="76" t="s">
        <v>279</v>
      </c>
      <c r="E56" s="75">
        <v>12</v>
      </c>
      <c r="G56" s="34"/>
      <c r="H56" s="34"/>
      <c r="J56" s="34"/>
    </row>
    <row r="57" spans="1:16" hidden="1" outlineLevel="1" x14ac:dyDescent="0.25">
      <c r="A57" s="75">
        <v>8</v>
      </c>
      <c r="B57" s="75">
        <v>111</v>
      </c>
      <c r="C57" s="76" t="s">
        <v>218</v>
      </c>
      <c r="D57" s="76" t="s">
        <v>279</v>
      </c>
      <c r="E57" s="75">
        <v>4</v>
      </c>
      <c r="G57" s="34"/>
      <c r="H57" s="34"/>
      <c r="J57" s="34"/>
    </row>
    <row r="58" spans="1:16" hidden="1" outlineLevel="1" x14ac:dyDescent="0.25">
      <c r="A58" s="75">
        <v>7</v>
      </c>
      <c r="B58" s="75">
        <v>111</v>
      </c>
      <c r="C58" s="76" t="s">
        <v>218</v>
      </c>
      <c r="D58" s="76" t="s">
        <v>279</v>
      </c>
      <c r="E58" s="75">
        <v>6</v>
      </c>
      <c r="G58" s="34"/>
      <c r="H58" s="34"/>
      <c r="I58" s="35"/>
      <c r="J58" s="34"/>
    </row>
    <row r="59" spans="1:16" hidden="1" outlineLevel="1" x14ac:dyDescent="0.25">
      <c r="A59" s="75">
        <v>1</v>
      </c>
      <c r="B59" s="75">
        <v>111</v>
      </c>
      <c r="C59" s="76" t="s">
        <v>218</v>
      </c>
      <c r="D59" s="76" t="s">
        <v>279</v>
      </c>
      <c r="E59" s="75">
        <v>25</v>
      </c>
      <c r="G59" s="34"/>
      <c r="H59" s="34"/>
      <c r="J59" s="34"/>
    </row>
    <row r="60" spans="1:16" s="77" customFormat="1" collapsed="1" x14ac:dyDescent="0.25">
      <c r="A60" s="80">
        <v>9</v>
      </c>
      <c r="B60" s="80">
        <v>111</v>
      </c>
      <c r="C60" s="77" t="s">
        <v>483</v>
      </c>
      <c r="D60" s="77" t="s">
        <v>279</v>
      </c>
      <c r="E60" s="80">
        <f>SUM(E55:E59)</f>
        <v>48</v>
      </c>
      <c r="G60" s="81"/>
      <c r="H60" s="81"/>
      <c r="J60" s="81"/>
    </row>
    <row r="61" spans="1:16" hidden="1" outlineLevel="1" x14ac:dyDescent="0.25">
      <c r="A61" s="75">
        <v>2</v>
      </c>
      <c r="B61" s="75">
        <v>99</v>
      </c>
      <c r="C61" s="76" t="s">
        <v>114</v>
      </c>
      <c r="D61" s="76" t="s">
        <v>115</v>
      </c>
      <c r="E61" s="75">
        <v>18</v>
      </c>
      <c r="G61" s="34"/>
      <c r="H61" s="34"/>
      <c r="I61" s="34"/>
      <c r="J61" s="34"/>
      <c r="O61" s="35"/>
      <c r="P61" s="34"/>
    </row>
    <row r="62" spans="1:16" hidden="1" outlineLevel="1" x14ac:dyDescent="0.25">
      <c r="A62" s="75">
        <v>6</v>
      </c>
      <c r="B62" s="75">
        <v>99</v>
      </c>
      <c r="C62" s="76" t="s">
        <v>114</v>
      </c>
      <c r="D62" s="76" t="s">
        <v>115</v>
      </c>
      <c r="E62" s="75">
        <v>8</v>
      </c>
      <c r="G62" s="34"/>
      <c r="H62" s="34"/>
      <c r="I62" s="34"/>
      <c r="J62" s="34"/>
      <c r="P62" s="34"/>
    </row>
    <row r="63" spans="1:16" hidden="1" outlineLevel="1" x14ac:dyDescent="0.25">
      <c r="A63" s="75">
        <v>10</v>
      </c>
      <c r="B63" s="75">
        <v>99</v>
      </c>
      <c r="C63" s="76" t="s">
        <v>114</v>
      </c>
      <c r="D63" s="76" t="s">
        <v>115</v>
      </c>
      <c r="E63" s="75">
        <v>1</v>
      </c>
      <c r="G63" s="34"/>
      <c r="H63" s="34"/>
      <c r="I63" s="34"/>
      <c r="J63" s="34"/>
      <c r="O63" s="35"/>
      <c r="P63" s="34"/>
    </row>
    <row r="64" spans="1:16" hidden="1" outlineLevel="1" x14ac:dyDescent="0.25">
      <c r="A64" s="75">
        <v>7</v>
      </c>
      <c r="B64" s="75">
        <v>99</v>
      </c>
      <c r="C64" s="72" t="s">
        <v>114</v>
      </c>
      <c r="D64" s="76" t="s">
        <v>115</v>
      </c>
      <c r="E64" s="75">
        <v>6</v>
      </c>
      <c r="G64" s="34"/>
      <c r="H64" s="34"/>
      <c r="I64" s="34"/>
      <c r="J64" s="34"/>
      <c r="O64" s="35"/>
      <c r="P64" s="34"/>
    </row>
    <row r="65" spans="1:16" hidden="1" outlineLevel="1" collapsed="1" x14ac:dyDescent="0.25">
      <c r="A65" s="75">
        <v>6</v>
      </c>
      <c r="B65" s="75">
        <v>99</v>
      </c>
      <c r="C65" s="76" t="s">
        <v>114</v>
      </c>
      <c r="D65" s="76" t="s">
        <v>115</v>
      </c>
      <c r="E65" s="75">
        <v>8</v>
      </c>
      <c r="G65" s="34"/>
      <c r="H65" s="34"/>
      <c r="I65" s="34"/>
      <c r="J65" s="34"/>
      <c r="O65" s="35"/>
      <c r="P65" s="34"/>
    </row>
    <row r="66" spans="1:16" s="77" customFormat="1" collapsed="1" x14ac:dyDescent="0.25">
      <c r="A66" s="80">
        <v>10</v>
      </c>
      <c r="B66" s="80">
        <v>99</v>
      </c>
      <c r="C66" s="77" t="s">
        <v>484</v>
      </c>
      <c r="D66" s="77" t="s">
        <v>115</v>
      </c>
      <c r="E66" s="80">
        <f>SUM(E61:E65)</f>
        <v>41</v>
      </c>
      <c r="G66" s="81"/>
      <c r="H66" s="81"/>
      <c r="I66" s="81"/>
      <c r="J66" s="81"/>
      <c r="P66" s="81"/>
    </row>
    <row r="67" spans="1:16" hidden="1" outlineLevel="1" x14ac:dyDescent="0.25">
      <c r="A67" s="75">
        <v>5</v>
      </c>
      <c r="B67" s="75">
        <v>10</v>
      </c>
      <c r="C67" s="76" t="s">
        <v>66</v>
      </c>
      <c r="D67" s="76" t="s">
        <v>67</v>
      </c>
      <c r="E67" s="75">
        <v>10</v>
      </c>
      <c r="G67" s="34"/>
      <c r="H67" s="34"/>
      <c r="I67" s="34"/>
      <c r="J67" s="34"/>
      <c r="O67" s="35"/>
      <c r="P67" s="34"/>
    </row>
    <row r="68" spans="1:16" hidden="1" outlineLevel="1" x14ac:dyDescent="0.25">
      <c r="A68" s="75">
        <v>7</v>
      </c>
      <c r="B68" s="75">
        <v>10</v>
      </c>
      <c r="C68" s="76" t="s">
        <v>66</v>
      </c>
      <c r="D68" s="76" t="s">
        <v>67</v>
      </c>
      <c r="E68" s="75">
        <v>6</v>
      </c>
      <c r="G68" s="34"/>
      <c r="H68" s="34"/>
      <c r="I68" s="34"/>
      <c r="J68" s="34"/>
      <c r="O68" s="35"/>
      <c r="P68" s="34"/>
    </row>
    <row r="69" spans="1:16" hidden="1" outlineLevel="1" x14ac:dyDescent="0.25">
      <c r="A69" s="75">
        <v>7</v>
      </c>
      <c r="B69" s="75">
        <v>10</v>
      </c>
      <c r="C69" s="76" t="s">
        <v>66</v>
      </c>
      <c r="D69" s="76" t="s">
        <v>67</v>
      </c>
      <c r="E69" s="75">
        <v>6</v>
      </c>
      <c r="G69" s="34"/>
      <c r="H69" s="34"/>
      <c r="I69" s="34"/>
      <c r="J69" s="34"/>
      <c r="O69" s="35"/>
      <c r="P69" s="34"/>
    </row>
    <row r="70" spans="1:16" s="77" customFormat="1" collapsed="1" x14ac:dyDescent="0.25">
      <c r="A70" s="80">
        <v>11</v>
      </c>
      <c r="B70" s="80">
        <v>10</v>
      </c>
      <c r="C70" s="77" t="s">
        <v>485</v>
      </c>
      <c r="D70" s="77" t="s">
        <v>67</v>
      </c>
      <c r="E70" s="80">
        <f>SUM(E67:E69)</f>
        <v>22</v>
      </c>
      <c r="G70" s="81"/>
      <c r="H70" s="81"/>
      <c r="I70" s="81"/>
      <c r="J70" s="81"/>
      <c r="P70" s="81"/>
    </row>
    <row r="71" spans="1:16" hidden="1" outlineLevel="1" x14ac:dyDescent="0.25">
      <c r="A71" s="75">
        <v>7</v>
      </c>
      <c r="B71" s="75">
        <v>23</v>
      </c>
      <c r="C71" s="76" t="s">
        <v>117</v>
      </c>
      <c r="D71" s="76" t="s">
        <v>118</v>
      </c>
      <c r="E71" s="75">
        <v>6</v>
      </c>
      <c r="G71" s="34"/>
      <c r="H71" s="34"/>
      <c r="I71" s="34"/>
      <c r="J71" s="34"/>
      <c r="P71" s="34"/>
    </row>
    <row r="72" spans="1:16" hidden="1" outlineLevel="1" collapsed="1" x14ac:dyDescent="0.25">
      <c r="A72" s="75">
        <v>10</v>
      </c>
      <c r="B72" s="75">
        <v>23</v>
      </c>
      <c r="C72" s="76" t="s">
        <v>117</v>
      </c>
      <c r="D72" s="76" t="s">
        <v>118</v>
      </c>
      <c r="E72" s="75">
        <v>1</v>
      </c>
      <c r="G72" s="34"/>
      <c r="H72" s="34"/>
      <c r="I72" s="34"/>
      <c r="J72" s="34"/>
      <c r="P72" s="34"/>
    </row>
    <row r="73" spans="1:16" s="77" customFormat="1" collapsed="1" x14ac:dyDescent="0.25">
      <c r="A73" s="80">
        <v>12</v>
      </c>
      <c r="B73" s="80">
        <v>23</v>
      </c>
      <c r="C73" s="77" t="s">
        <v>486</v>
      </c>
      <c r="D73" s="77" t="s">
        <v>118</v>
      </c>
      <c r="E73" s="80">
        <f>SUM(E70:E72)</f>
        <v>29</v>
      </c>
      <c r="G73" s="81"/>
      <c r="H73" s="81"/>
      <c r="J73" s="81"/>
    </row>
    <row r="74" spans="1:16" s="77" customFormat="1" x14ac:dyDescent="0.25">
      <c r="A74" s="80">
        <v>13</v>
      </c>
      <c r="B74" s="80">
        <v>44</v>
      </c>
      <c r="C74" s="77" t="s">
        <v>487</v>
      </c>
      <c r="D74" s="77" t="s">
        <v>115</v>
      </c>
      <c r="E74" s="80">
        <v>15</v>
      </c>
      <c r="G74" s="81"/>
      <c r="H74" s="81"/>
      <c r="I74" s="82"/>
      <c r="J74" s="81"/>
    </row>
    <row r="75" spans="1:16" s="77" customFormat="1" collapsed="1" x14ac:dyDescent="0.25">
      <c r="A75" s="80">
        <v>14</v>
      </c>
      <c r="B75" s="80">
        <v>214</v>
      </c>
      <c r="C75" s="77" t="s">
        <v>488</v>
      </c>
      <c r="D75" s="77" t="s">
        <v>323</v>
      </c>
      <c r="E75" s="80">
        <v>12</v>
      </c>
      <c r="G75" s="81"/>
      <c r="H75" s="81"/>
      <c r="I75" s="82"/>
      <c r="J75" s="81"/>
    </row>
    <row r="76" spans="1:16" hidden="1" outlineLevel="1" x14ac:dyDescent="0.25">
      <c r="A76" s="75">
        <v>9</v>
      </c>
      <c r="B76" s="75">
        <v>11</v>
      </c>
      <c r="C76" s="76" t="s">
        <v>141</v>
      </c>
      <c r="D76" s="76" t="s">
        <v>142</v>
      </c>
      <c r="E76" s="75">
        <v>2</v>
      </c>
      <c r="G76" s="34"/>
      <c r="H76" s="34"/>
      <c r="I76" s="35"/>
      <c r="J76" s="34"/>
    </row>
    <row r="77" spans="1:16" hidden="1" outlineLevel="1" x14ac:dyDescent="0.25">
      <c r="A77" s="75">
        <v>6</v>
      </c>
      <c r="B77" s="75">
        <v>11</v>
      </c>
      <c r="C77" s="72" t="s">
        <v>141</v>
      </c>
      <c r="D77" s="76" t="s">
        <v>142</v>
      </c>
      <c r="E77" s="75">
        <v>8</v>
      </c>
      <c r="G77" s="34"/>
      <c r="H77" s="34"/>
      <c r="I77" s="35"/>
      <c r="J77" s="34"/>
    </row>
    <row r="78" spans="1:16" hidden="1" outlineLevel="1" x14ac:dyDescent="0.25">
      <c r="A78" s="75">
        <v>10</v>
      </c>
      <c r="B78" s="75">
        <v>11</v>
      </c>
      <c r="C78" s="76" t="s">
        <v>141</v>
      </c>
      <c r="D78" s="76" t="s">
        <v>142</v>
      </c>
      <c r="E78" s="75">
        <v>1</v>
      </c>
      <c r="G78" s="34"/>
      <c r="H78" s="34"/>
      <c r="I78" s="35"/>
      <c r="J78" s="34"/>
    </row>
    <row r="79" spans="1:16" s="77" customFormat="1" collapsed="1" x14ac:dyDescent="0.25">
      <c r="A79" s="80">
        <v>15</v>
      </c>
      <c r="B79" s="80">
        <v>11</v>
      </c>
      <c r="C79" s="77" t="s">
        <v>489</v>
      </c>
      <c r="D79" s="77" t="s">
        <v>142</v>
      </c>
      <c r="E79" s="80">
        <f>SUM(E76:E78)</f>
        <v>11</v>
      </c>
      <c r="G79" s="81"/>
      <c r="H79" s="81"/>
      <c r="I79" s="82"/>
      <c r="J79" s="81"/>
    </row>
    <row r="80" spans="1:16" hidden="1" outlineLevel="1" x14ac:dyDescent="0.25">
      <c r="A80" s="75">
        <v>6</v>
      </c>
      <c r="B80" s="75">
        <v>50</v>
      </c>
      <c r="C80" s="76" t="s">
        <v>35</v>
      </c>
      <c r="D80" s="76" t="s">
        <v>36</v>
      </c>
      <c r="E80" s="75">
        <v>8</v>
      </c>
      <c r="G80" s="34"/>
      <c r="H80" s="34"/>
      <c r="I80" s="35"/>
      <c r="J80" s="34"/>
    </row>
    <row r="81" spans="1:10" hidden="1" outlineLevel="1" x14ac:dyDescent="0.25">
      <c r="A81" s="75">
        <v>10</v>
      </c>
      <c r="B81" s="75">
        <v>50</v>
      </c>
      <c r="C81" s="76" t="s">
        <v>35</v>
      </c>
      <c r="D81" s="76" t="s">
        <v>36</v>
      </c>
      <c r="E81" s="75">
        <v>1</v>
      </c>
      <c r="G81" s="34"/>
      <c r="H81" s="34"/>
      <c r="I81" s="35"/>
      <c r="J81" s="34"/>
    </row>
    <row r="82" spans="1:10" s="77" customFormat="1" collapsed="1" x14ac:dyDescent="0.25">
      <c r="A82" s="80">
        <v>16</v>
      </c>
      <c r="B82" s="80">
        <v>50</v>
      </c>
      <c r="C82" s="77" t="s">
        <v>490</v>
      </c>
      <c r="D82" s="77" t="s">
        <v>36</v>
      </c>
      <c r="E82" s="80">
        <f>SUM(E80:E81)</f>
        <v>9</v>
      </c>
      <c r="G82" s="81"/>
      <c r="H82" s="81"/>
      <c r="I82" s="82"/>
      <c r="J82" s="81"/>
    </row>
    <row r="83" spans="1:10" s="77" customFormat="1" x14ac:dyDescent="0.25">
      <c r="A83" s="80">
        <v>17</v>
      </c>
      <c r="B83" s="80">
        <v>121</v>
      </c>
      <c r="C83" s="77" t="s">
        <v>491</v>
      </c>
      <c r="D83" s="77" t="s">
        <v>17</v>
      </c>
      <c r="E83" s="80">
        <v>8</v>
      </c>
      <c r="G83" s="81"/>
      <c r="H83" s="81"/>
      <c r="I83" s="82"/>
      <c r="J83" s="81"/>
    </row>
    <row r="84" spans="1:10" s="77" customFormat="1" x14ac:dyDescent="0.25">
      <c r="A84" s="80">
        <v>18</v>
      </c>
      <c r="B84" s="80">
        <v>159</v>
      </c>
      <c r="C84" s="77" t="s">
        <v>492</v>
      </c>
      <c r="D84" s="77" t="s">
        <v>25</v>
      </c>
      <c r="E84" s="80">
        <v>8</v>
      </c>
      <c r="G84" s="81"/>
      <c r="H84" s="81"/>
      <c r="I84" s="82"/>
      <c r="J84" s="81"/>
    </row>
    <row r="85" spans="1:10" s="77" customFormat="1" x14ac:dyDescent="0.25">
      <c r="A85" s="80">
        <v>19</v>
      </c>
      <c r="B85" s="80">
        <v>72</v>
      </c>
      <c r="C85" s="77" t="s">
        <v>493</v>
      </c>
      <c r="D85" s="77" t="s">
        <v>14</v>
      </c>
      <c r="E85" s="80">
        <v>6</v>
      </c>
      <c r="G85" s="81"/>
      <c r="H85" s="81"/>
      <c r="J85" s="81"/>
    </row>
    <row r="86" spans="1:10" hidden="1" outlineLevel="1" x14ac:dyDescent="0.25">
      <c r="A86" s="75">
        <v>10</v>
      </c>
      <c r="B86" s="75">
        <v>115</v>
      </c>
      <c r="C86" s="72" t="s">
        <v>336</v>
      </c>
      <c r="D86" s="76" t="s">
        <v>25</v>
      </c>
      <c r="E86" s="75">
        <v>1</v>
      </c>
      <c r="G86" s="34"/>
      <c r="H86" s="34"/>
      <c r="J86" s="34"/>
    </row>
    <row r="87" spans="1:10" hidden="1" outlineLevel="1" x14ac:dyDescent="0.25">
      <c r="A87" s="75">
        <v>8</v>
      </c>
      <c r="B87" s="75">
        <v>115</v>
      </c>
      <c r="C87" s="76" t="s">
        <v>336</v>
      </c>
      <c r="D87" s="76" t="s">
        <v>25</v>
      </c>
      <c r="E87" s="75">
        <v>4</v>
      </c>
      <c r="G87" s="34"/>
      <c r="H87" s="34"/>
      <c r="J87" s="34"/>
    </row>
    <row r="88" spans="1:10" hidden="1" outlineLevel="1" collapsed="1" x14ac:dyDescent="0.25">
      <c r="A88" s="75">
        <v>7</v>
      </c>
      <c r="B88" s="75">
        <v>115</v>
      </c>
      <c r="C88" s="76" t="s">
        <v>336</v>
      </c>
      <c r="D88" s="76" t="s">
        <v>25</v>
      </c>
      <c r="E88" s="75">
        <v>6</v>
      </c>
      <c r="G88" s="34"/>
      <c r="H88" s="34"/>
      <c r="J88" s="34"/>
    </row>
    <row r="89" spans="1:10" s="77" customFormat="1" collapsed="1" x14ac:dyDescent="0.25">
      <c r="A89" s="80">
        <v>20</v>
      </c>
      <c r="B89" s="80">
        <v>115</v>
      </c>
      <c r="C89" s="77" t="s">
        <v>494</v>
      </c>
      <c r="D89" s="77" t="s">
        <v>25</v>
      </c>
      <c r="E89" s="80">
        <f>SUM(E86:E87)</f>
        <v>5</v>
      </c>
      <c r="G89" s="81"/>
      <c r="H89" s="81"/>
      <c r="J89" s="81"/>
    </row>
    <row r="90" spans="1:10" hidden="1" outlineLevel="1" x14ac:dyDescent="0.25">
      <c r="A90" s="75">
        <v>9</v>
      </c>
      <c r="B90" s="75">
        <v>222</v>
      </c>
      <c r="C90" s="76" t="s">
        <v>99</v>
      </c>
      <c r="D90" s="76" t="s">
        <v>100</v>
      </c>
      <c r="E90" s="75">
        <v>2</v>
      </c>
      <c r="G90" s="34"/>
      <c r="H90" s="34"/>
      <c r="J90" s="34"/>
    </row>
    <row r="91" spans="1:10" hidden="1" outlineLevel="1" x14ac:dyDescent="0.25">
      <c r="A91" s="75">
        <v>9</v>
      </c>
      <c r="B91" s="75">
        <v>222</v>
      </c>
      <c r="C91" s="76" t="s">
        <v>99</v>
      </c>
      <c r="D91" s="76" t="s">
        <v>100</v>
      </c>
      <c r="E91" s="75">
        <v>2</v>
      </c>
      <c r="G91" s="34"/>
      <c r="H91" s="34"/>
      <c r="I91" s="35"/>
      <c r="J91" s="34"/>
    </row>
    <row r="92" spans="1:10" s="77" customFormat="1" collapsed="1" x14ac:dyDescent="0.25">
      <c r="A92" s="80">
        <v>21</v>
      </c>
      <c r="B92" s="80">
        <v>222</v>
      </c>
      <c r="C92" s="77" t="s">
        <v>495</v>
      </c>
      <c r="D92" s="77" t="s">
        <v>100</v>
      </c>
      <c r="E92" s="80">
        <f>SUM(E90:E91)</f>
        <v>4</v>
      </c>
      <c r="G92" s="81"/>
      <c r="H92" s="81"/>
      <c r="J92" s="81"/>
    </row>
    <row r="93" spans="1:10" s="77" customFormat="1" x14ac:dyDescent="0.25">
      <c r="A93" s="80">
        <v>22</v>
      </c>
      <c r="B93" s="80">
        <v>77</v>
      </c>
      <c r="C93" s="77" t="s">
        <v>496</v>
      </c>
      <c r="D93" s="77" t="s">
        <v>75</v>
      </c>
      <c r="E93" s="80">
        <v>4</v>
      </c>
      <c r="G93" s="81"/>
      <c r="H93" s="81"/>
      <c r="I93" s="82"/>
      <c r="J93" s="81"/>
    </row>
    <row r="94" spans="1:10" s="77" customFormat="1" x14ac:dyDescent="0.25">
      <c r="A94" s="80">
        <v>23</v>
      </c>
      <c r="B94" s="80">
        <v>28</v>
      </c>
      <c r="C94" s="77" t="s">
        <v>497</v>
      </c>
      <c r="D94" s="77" t="s">
        <v>34</v>
      </c>
      <c r="E94" s="80">
        <v>2</v>
      </c>
      <c r="G94" s="81"/>
      <c r="H94" s="81"/>
      <c r="J94" s="81"/>
    </row>
    <row r="95" spans="1:10" s="77" customFormat="1" x14ac:dyDescent="0.25">
      <c r="A95" s="80">
        <v>24</v>
      </c>
      <c r="B95" s="80">
        <v>88</v>
      </c>
      <c r="C95" s="77" t="s">
        <v>498</v>
      </c>
      <c r="D95" s="77" t="s">
        <v>102</v>
      </c>
      <c r="E95" s="80">
        <v>1</v>
      </c>
      <c r="G95" s="81"/>
      <c r="H95" s="81"/>
      <c r="J95" s="81"/>
    </row>
    <row r="96" spans="1:10" s="77" customFormat="1" collapsed="1" x14ac:dyDescent="0.25">
      <c r="A96" s="80">
        <v>25</v>
      </c>
      <c r="B96" s="80">
        <v>155</v>
      </c>
      <c r="C96" s="77" t="s">
        <v>499</v>
      </c>
      <c r="D96" s="77" t="s">
        <v>282</v>
      </c>
      <c r="E96" s="80">
        <v>1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ignoredErrors>
    <ignoredError sqref="E79:E89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sqref="A1:E1"/>
    </sheetView>
  </sheetViews>
  <sheetFormatPr defaultRowHeight="15" outlineLevelRow="1" x14ac:dyDescent="0.25"/>
  <cols>
    <col min="1" max="2" width="8.5703125" style="23" customWidth="1"/>
    <col min="3" max="3" width="31.42578125" style="24" customWidth="1"/>
    <col min="4" max="4" width="25.7109375" style="24" customWidth="1"/>
    <col min="5" max="5" width="8.5703125" style="24" customWidth="1"/>
    <col min="6" max="16384" width="9.140625" style="24"/>
  </cols>
  <sheetData>
    <row r="1" spans="1:10" ht="15.75" x14ac:dyDescent="0.25">
      <c r="A1" s="85" t="s">
        <v>454</v>
      </c>
      <c r="B1" s="85"/>
      <c r="C1" s="85"/>
      <c r="D1" s="85"/>
      <c r="E1" s="85"/>
    </row>
    <row r="2" spans="1:10" x14ac:dyDescent="0.25">
      <c r="A2" s="23" t="s">
        <v>1</v>
      </c>
      <c r="B2" s="23" t="s">
        <v>2</v>
      </c>
      <c r="C2" s="24" t="s">
        <v>3</v>
      </c>
      <c r="D2" s="24" t="s">
        <v>4</v>
      </c>
      <c r="E2" s="23" t="s">
        <v>161</v>
      </c>
      <c r="F2" s="23"/>
      <c r="G2" s="23"/>
      <c r="H2" s="23"/>
      <c r="I2" s="23"/>
      <c r="J2" s="23"/>
    </row>
    <row r="3" spans="1:10" hidden="1" outlineLevel="1" x14ac:dyDescent="0.25">
      <c r="A3" s="75">
        <v>1</v>
      </c>
      <c r="B3" s="75">
        <v>123</v>
      </c>
      <c r="C3" s="76" t="s">
        <v>87</v>
      </c>
      <c r="D3" s="76" t="s">
        <v>75</v>
      </c>
      <c r="E3" s="75">
        <v>25</v>
      </c>
      <c r="G3" s="32"/>
      <c r="H3" s="32"/>
      <c r="I3" s="23"/>
      <c r="J3" s="32"/>
    </row>
    <row r="4" spans="1:10" hidden="1" outlineLevel="1" x14ac:dyDescent="0.25">
      <c r="A4" s="75">
        <v>1</v>
      </c>
      <c r="B4" s="75">
        <v>123</v>
      </c>
      <c r="C4" s="76" t="s">
        <v>87</v>
      </c>
      <c r="D4" s="76" t="s">
        <v>75</v>
      </c>
      <c r="E4" s="75">
        <v>25</v>
      </c>
      <c r="G4" s="32"/>
      <c r="H4" s="32"/>
      <c r="I4" s="23"/>
      <c r="J4" s="32"/>
    </row>
    <row r="5" spans="1:10" hidden="1" outlineLevel="1" x14ac:dyDescent="0.25">
      <c r="A5" s="75">
        <v>1</v>
      </c>
      <c r="B5" s="75">
        <v>123</v>
      </c>
      <c r="C5" s="76" t="s">
        <v>87</v>
      </c>
      <c r="D5" s="76" t="s">
        <v>75</v>
      </c>
      <c r="E5" s="75">
        <v>25</v>
      </c>
      <c r="G5" s="32"/>
      <c r="H5" s="32"/>
      <c r="I5" s="23"/>
      <c r="J5" s="32"/>
    </row>
    <row r="6" spans="1:10" hidden="1" outlineLevel="1" x14ac:dyDescent="0.25">
      <c r="A6" s="75">
        <v>2</v>
      </c>
      <c r="B6" s="75">
        <v>123</v>
      </c>
      <c r="C6" s="76" t="s">
        <v>87</v>
      </c>
      <c r="D6" s="76" t="s">
        <v>75</v>
      </c>
      <c r="E6" s="75">
        <v>18</v>
      </c>
      <c r="G6" s="32"/>
      <c r="H6" s="32"/>
      <c r="I6" s="23"/>
      <c r="J6" s="32"/>
    </row>
    <row r="7" spans="1:10" hidden="1" outlineLevel="1" x14ac:dyDescent="0.25">
      <c r="A7" s="75">
        <v>4</v>
      </c>
      <c r="B7" s="75">
        <v>123</v>
      </c>
      <c r="C7" s="76" t="s">
        <v>87</v>
      </c>
      <c r="D7" s="76" t="s">
        <v>75</v>
      </c>
      <c r="E7" s="75">
        <v>12</v>
      </c>
      <c r="G7" s="32"/>
      <c r="H7" s="32"/>
      <c r="I7" s="33"/>
      <c r="J7" s="32"/>
    </row>
    <row r="8" spans="1:10" hidden="1" outlineLevel="1" x14ac:dyDescent="0.25">
      <c r="A8" s="75">
        <v>1</v>
      </c>
      <c r="B8" s="75">
        <v>123</v>
      </c>
      <c r="C8" s="76" t="s">
        <v>87</v>
      </c>
      <c r="D8" s="76" t="s">
        <v>75</v>
      </c>
      <c r="E8" s="75">
        <v>25</v>
      </c>
      <c r="G8" s="32"/>
      <c r="H8" s="32"/>
      <c r="I8" s="23"/>
      <c r="J8" s="32"/>
    </row>
    <row r="9" spans="1:10" s="77" customFormat="1" collapsed="1" x14ac:dyDescent="0.25">
      <c r="A9" s="80">
        <v>1</v>
      </c>
      <c r="B9" s="80">
        <v>123</v>
      </c>
      <c r="C9" s="77" t="s">
        <v>475</v>
      </c>
      <c r="D9" s="77" t="s">
        <v>75</v>
      </c>
      <c r="E9" s="80">
        <f>SUM(E3:E8)</f>
        <v>130</v>
      </c>
      <c r="G9" s="51"/>
      <c r="H9" s="51"/>
      <c r="I9" s="80"/>
      <c r="J9" s="51"/>
    </row>
    <row r="10" spans="1:10" hidden="1" outlineLevel="1" x14ac:dyDescent="0.25">
      <c r="A10" s="75">
        <v>3</v>
      </c>
      <c r="B10" s="75">
        <v>129</v>
      </c>
      <c r="C10" s="76" t="s">
        <v>206</v>
      </c>
      <c r="D10" s="76" t="s">
        <v>207</v>
      </c>
      <c r="E10" s="75">
        <v>15</v>
      </c>
      <c r="G10" s="32"/>
      <c r="H10" s="32"/>
      <c r="I10" s="23"/>
      <c r="J10" s="32"/>
    </row>
    <row r="11" spans="1:10" hidden="1" outlineLevel="1" x14ac:dyDescent="0.25">
      <c r="A11" s="75">
        <v>3</v>
      </c>
      <c r="B11" s="75">
        <v>129</v>
      </c>
      <c r="C11" s="76" t="s">
        <v>206</v>
      </c>
      <c r="D11" s="76" t="s">
        <v>207</v>
      </c>
      <c r="E11" s="75">
        <v>15</v>
      </c>
      <c r="G11" s="32"/>
      <c r="H11" s="32"/>
      <c r="I11" s="33"/>
      <c r="J11" s="32"/>
    </row>
    <row r="12" spans="1:10" hidden="1" outlineLevel="1" x14ac:dyDescent="0.25">
      <c r="A12" s="75">
        <v>3</v>
      </c>
      <c r="B12" s="75">
        <v>129</v>
      </c>
      <c r="C12" s="76" t="s">
        <v>206</v>
      </c>
      <c r="D12" s="76" t="s">
        <v>207</v>
      </c>
      <c r="E12" s="75">
        <v>15</v>
      </c>
      <c r="G12" s="32"/>
      <c r="H12" s="32"/>
      <c r="I12" s="33"/>
      <c r="J12" s="32"/>
    </row>
    <row r="13" spans="1:10" hidden="1" outlineLevel="1" x14ac:dyDescent="0.25">
      <c r="A13" s="75">
        <v>5</v>
      </c>
      <c r="B13" s="75">
        <v>129</v>
      </c>
      <c r="C13" s="72" t="s">
        <v>206</v>
      </c>
      <c r="D13" s="76" t="s">
        <v>207</v>
      </c>
      <c r="E13" s="75">
        <v>10</v>
      </c>
      <c r="G13" s="32"/>
      <c r="H13" s="32"/>
      <c r="I13" s="23"/>
      <c r="J13" s="32"/>
    </row>
    <row r="14" spans="1:10" hidden="1" outlineLevel="1" x14ac:dyDescent="0.25">
      <c r="A14" s="75">
        <v>9</v>
      </c>
      <c r="B14" s="75">
        <v>129</v>
      </c>
      <c r="C14" s="76" t="s">
        <v>206</v>
      </c>
      <c r="D14" s="76" t="s">
        <v>207</v>
      </c>
      <c r="E14" s="75">
        <v>2</v>
      </c>
      <c r="G14" s="34"/>
      <c r="H14" s="34"/>
      <c r="I14" s="33"/>
      <c r="J14" s="34"/>
    </row>
    <row r="15" spans="1:10" hidden="1" outlineLevel="1" collapsed="1" x14ac:dyDescent="0.25">
      <c r="A15" s="75">
        <v>2</v>
      </c>
      <c r="B15" s="75">
        <v>129</v>
      </c>
      <c r="C15" s="76" t="s">
        <v>206</v>
      </c>
      <c r="D15" s="76" t="s">
        <v>207</v>
      </c>
      <c r="E15" s="75">
        <v>18</v>
      </c>
      <c r="G15" s="34"/>
      <c r="H15" s="34"/>
      <c r="I15" s="33"/>
      <c r="J15" s="34"/>
    </row>
    <row r="16" spans="1:10" hidden="1" outlineLevel="1" x14ac:dyDescent="0.25">
      <c r="A16" s="75">
        <v>4</v>
      </c>
      <c r="B16" s="75">
        <v>129</v>
      </c>
      <c r="C16" s="76" t="s">
        <v>206</v>
      </c>
      <c r="D16" s="76" t="s">
        <v>207</v>
      </c>
      <c r="E16" s="75">
        <v>12</v>
      </c>
      <c r="G16" s="34"/>
      <c r="H16" s="34"/>
      <c r="I16" s="33"/>
      <c r="J16" s="34"/>
    </row>
    <row r="17" spans="1:10" s="77" customFormat="1" collapsed="1" x14ac:dyDescent="0.25">
      <c r="A17" s="80">
        <v>2</v>
      </c>
      <c r="B17" s="80">
        <v>129</v>
      </c>
      <c r="C17" s="77" t="s">
        <v>476</v>
      </c>
      <c r="D17" s="77" t="s">
        <v>207</v>
      </c>
      <c r="E17" s="80">
        <f>SUM(E10:E16)</f>
        <v>87</v>
      </c>
      <c r="G17" s="81"/>
      <c r="H17" s="81"/>
      <c r="I17" s="80"/>
      <c r="J17" s="81"/>
    </row>
    <row r="18" spans="1:10" hidden="1" outlineLevel="1" x14ac:dyDescent="0.25">
      <c r="A18" s="75">
        <v>1</v>
      </c>
      <c r="B18" s="75">
        <v>13</v>
      </c>
      <c r="C18" s="76" t="s">
        <v>97</v>
      </c>
      <c r="D18" s="76" t="s">
        <v>98</v>
      </c>
      <c r="E18" s="75">
        <v>25</v>
      </c>
      <c r="G18" s="34"/>
      <c r="H18" s="34"/>
      <c r="I18" s="23"/>
      <c r="J18" s="34"/>
    </row>
    <row r="19" spans="1:10" hidden="1" outlineLevel="1" x14ac:dyDescent="0.25">
      <c r="A19" s="75">
        <v>5</v>
      </c>
      <c r="B19" s="75">
        <v>13</v>
      </c>
      <c r="C19" s="76" t="s">
        <v>97</v>
      </c>
      <c r="D19" s="76" t="s">
        <v>98</v>
      </c>
      <c r="E19" s="75">
        <v>10</v>
      </c>
      <c r="G19" s="34"/>
      <c r="H19" s="34"/>
      <c r="I19" s="23"/>
      <c r="J19" s="34"/>
    </row>
    <row r="20" spans="1:10" hidden="1" outlineLevel="1" x14ac:dyDescent="0.25">
      <c r="A20" s="75">
        <v>8</v>
      </c>
      <c r="B20" s="75">
        <v>13</v>
      </c>
      <c r="C20" s="76" t="s">
        <v>97</v>
      </c>
      <c r="D20" s="76" t="s">
        <v>98</v>
      </c>
      <c r="E20" s="75">
        <v>4</v>
      </c>
      <c r="G20" s="34"/>
      <c r="H20" s="34"/>
      <c r="I20" s="23"/>
      <c r="J20" s="34"/>
    </row>
    <row r="21" spans="1:10" hidden="1" outlineLevel="1" x14ac:dyDescent="0.25">
      <c r="A21" s="75">
        <v>6</v>
      </c>
      <c r="B21" s="75">
        <v>13</v>
      </c>
      <c r="C21" s="76" t="s">
        <v>97</v>
      </c>
      <c r="D21" s="76" t="s">
        <v>98</v>
      </c>
      <c r="E21" s="75">
        <v>8</v>
      </c>
      <c r="G21" s="34"/>
      <c r="H21" s="34"/>
      <c r="I21" s="23"/>
      <c r="J21" s="34"/>
    </row>
    <row r="22" spans="1:10" hidden="1" outlineLevel="1" collapsed="1" x14ac:dyDescent="0.25">
      <c r="A22" s="75">
        <v>5</v>
      </c>
      <c r="B22" s="75">
        <v>13</v>
      </c>
      <c r="C22" s="76" t="s">
        <v>97</v>
      </c>
      <c r="D22" s="76" t="s">
        <v>98</v>
      </c>
      <c r="E22" s="75">
        <v>10</v>
      </c>
      <c r="G22" s="34"/>
      <c r="H22" s="34"/>
      <c r="I22" s="23"/>
      <c r="J22" s="34"/>
    </row>
    <row r="23" spans="1:10" hidden="1" outlineLevel="1" x14ac:dyDescent="0.25">
      <c r="A23" s="75">
        <v>2</v>
      </c>
      <c r="B23" s="75">
        <v>13</v>
      </c>
      <c r="C23" s="76" t="s">
        <v>97</v>
      </c>
      <c r="D23" s="76" t="s">
        <v>98</v>
      </c>
      <c r="E23" s="75">
        <v>18</v>
      </c>
      <c r="G23" s="34"/>
      <c r="H23" s="34"/>
      <c r="I23" s="23"/>
      <c r="J23" s="34"/>
    </row>
    <row r="24" spans="1:10" s="77" customFormat="1" collapsed="1" x14ac:dyDescent="0.25">
      <c r="A24" s="80">
        <v>3</v>
      </c>
      <c r="B24" s="80">
        <v>13</v>
      </c>
      <c r="C24" s="77" t="s">
        <v>477</v>
      </c>
      <c r="D24" s="77" t="s">
        <v>98</v>
      </c>
      <c r="E24" s="80">
        <f>SUM(E18:E23)</f>
        <v>75</v>
      </c>
      <c r="G24" s="81"/>
      <c r="H24" s="81"/>
      <c r="I24" s="80"/>
      <c r="J24" s="81"/>
    </row>
    <row r="25" spans="1:10" hidden="1" outlineLevel="1" x14ac:dyDescent="0.25">
      <c r="A25" s="75">
        <v>6</v>
      </c>
      <c r="B25" s="75">
        <v>49</v>
      </c>
      <c r="C25" s="76" t="s">
        <v>68</v>
      </c>
      <c r="D25" s="76" t="s">
        <v>69</v>
      </c>
      <c r="E25" s="75">
        <v>8</v>
      </c>
      <c r="G25" s="34"/>
      <c r="H25" s="34"/>
      <c r="I25" s="23"/>
      <c r="J25" s="34"/>
    </row>
    <row r="26" spans="1:10" hidden="1" outlineLevel="1" x14ac:dyDescent="0.25">
      <c r="A26" s="75">
        <v>2</v>
      </c>
      <c r="B26" s="75">
        <v>49</v>
      </c>
      <c r="C26" s="76" t="s">
        <v>68</v>
      </c>
      <c r="D26" s="76" t="s">
        <v>69</v>
      </c>
      <c r="E26" s="75">
        <v>18</v>
      </c>
      <c r="G26" s="34"/>
      <c r="H26" s="34"/>
      <c r="J26" s="34"/>
    </row>
    <row r="27" spans="1:10" hidden="1" outlineLevel="1" collapsed="1" x14ac:dyDescent="0.25">
      <c r="A27" s="75">
        <v>5</v>
      </c>
      <c r="B27" s="75">
        <v>49</v>
      </c>
      <c r="C27" s="76" t="s">
        <v>68</v>
      </c>
      <c r="D27" s="76" t="s">
        <v>69</v>
      </c>
      <c r="E27" s="75">
        <v>10</v>
      </c>
      <c r="G27" s="34"/>
      <c r="H27" s="34"/>
      <c r="J27" s="34"/>
    </row>
    <row r="28" spans="1:10" hidden="1" outlineLevel="1" x14ac:dyDescent="0.25">
      <c r="A28" s="75">
        <v>4</v>
      </c>
      <c r="B28" s="75">
        <v>49</v>
      </c>
      <c r="C28" s="76" t="s">
        <v>68</v>
      </c>
      <c r="D28" s="76" t="s">
        <v>69</v>
      </c>
      <c r="E28" s="75">
        <v>12</v>
      </c>
      <c r="G28" s="34"/>
      <c r="H28" s="34"/>
      <c r="J28" s="34"/>
    </row>
    <row r="29" spans="1:10" hidden="1" outlineLevel="1" x14ac:dyDescent="0.25">
      <c r="A29" s="75">
        <v>3</v>
      </c>
      <c r="B29" s="75">
        <v>49</v>
      </c>
      <c r="C29" s="72" t="s">
        <v>68</v>
      </c>
      <c r="D29" s="76" t="s">
        <v>69</v>
      </c>
      <c r="E29" s="75">
        <v>15</v>
      </c>
      <c r="G29" s="34"/>
      <c r="H29" s="34"/>
      <c r="J29" s="34"/>
    </row>
    <row r="30" spans="1:10" hidden="1" outlineLevel="1" x14ac:dyDescent="0.25">
      <c r="A30" s="75">
        <v>5</v>
      </c>
      <c r="B30" s="75">
        <v>49</v>
      </c>
      <c r="C30" s="76" t="s">
        <v>68</v>
      </c>
      <c r="D30" s="76" t="s">
        <v>69</v>
      </c>
      <c r="E30" s="75">
        <v>10</v>
      </c>
      <c r="G30" s="34"/>
      <c r="H30" s="34"/>
      <c r="J30" s="34"/>
    </row>
    <row r="31" spans="1:10" s="77" customFormat="1" collapsed="1" x14ac:dyDescent="0.25">
      <c r="A31" s="80">
        <v>4</v>
      </c>
      <c r="B31" s="80">
        <v>49</v>
      </c>
      <c r="C31" s="77" t="s">
        <v>478</v>
      </c>
      <c r="D31" s="77" t="s">
        <v>69</v>
      </c>
      <c r="E31" s="80">
        <f>SUM(E25:E30)</f>
        <v>73</v>
      </c>
      <c r="G31" s="81"/>
      <c r="H31" s="81"/>
      <c r="J31" s="81"/>
    </row>
    <row r="32" spans="1:10" hidden="1" outlineLevel="1" x14ac:dyDescent="0.25">
      <c r="A32" s="75">
        <v>4</v>
      </c>
      <c r="B32" s="75">
        <v>102</v>
      </c>
      <c r="C32" s="76" t="s">
        <v>103</v>
      </c>
      <c r="D32" s="76" t="s">
        <v>77</v>
      </c>
      <c r="E32" s="75">
        <v>12</v>
      </c>
      <c r="G32" s="34"/>
      <c r="H32" s="34"/>
      <c r="J32" s="34"/>
    </row>
    <row r="33" spans="1:10" hidden="1" outlineLevel="1" x14ac:dyDescent="0.25">
      <c r="A33" s="75">
        <v>7</v>
      </c>
      <c r="B33" s="75">
        <v>102</v>
      </c>
      <c r="C33" s="76" t="s">
        <v>103</v>
      </c>
      <c r="D33" s="76" t="s">
        <v>77</v>
      </c>
      <c r="E33" s="75">
        <v>6</v>
      </c>
      <c r="G33" s="34"/>
      <c r="H33" s="34"/>
      <c r="J33" s="34"/>
    </row>
    <row r="34" spans="1:10" hidden="1" outlineLevel="1" x14ac:dyDescent="0.25">
      <c r="A34" s="75">
        <v>1</v>
      </c>
      <c r="B34" s="75">
        <v>102</v>
      </c>
      <c r="C34" s="76" t="s">
        <v>103</v>
      </c>
      <c r="D34" s="76" t="s">
        <v>77</v>
      </c>
      <c r="E34" s="75">
        <v>25</v>
      </c>
      <c r="G34" s="34"/>
      <c r="H34" s="34"/>
      <c r="J34" s="34"/>
    </row>
    <row r="35" spans="1:10" hidden="1" outlineLevel="1" x14ac:dyDescent="0.25">
      <c r="A35" s="75">
        <v>1</v>
      </c>
      <c r="B35" s="75">
        <v>102</v>
      </c>
      <c r="C35" s="76" t="s">
        <v>103</v>
      </c>
      <c r="D35" s="76" t="s">
        <v>77</v>
      </c>
      <c r="E35" s="75">
        <v>25</v>
      </c>
      <c r="G35" s="34"/>
      <c r="H35" s="34"/>
      <c r="J35" s="34"/>
    </row>
    <row r="36" spans="1:10" s="77" customFormat="1" collapsed="1" x14ac:dyDescent="0.25">
      <c r="A36" s="80">
        <v>5</v>
      </c>
      <c r="B36" s="80">
        <v>102</v>
      </c>
      <c r="C36" s="77" t="s">
        <v>479</v>
      </c>
      <c r="D36" s="77" t="s">
        <v>77</v>
      </c>
      <c r="E36" s="80">
        <f>SUM(E32:E35)</f>
        <v>68</v>
      </c>
      <c r="G36" s="81"/>
      <c r="H36" s="81"/>
      <c r="J36" s="81"/>
    </row>
    <row r="37" spans="1:10" hidden="1" outlineLevel="1" collapsed="1" x14ac:dyDescent="0.25">
      <c r="A37" s="75">
        <v>8</v>
      </c>
      <c r="B37" s="75">
        <v>30</v>
      </c>
      <c r="C37" s="76" t="s">
        <v>70</v>
      </c>
      <c r="D37" s="76" t="s">
        <v>71</v>
      </c>
      <c r="E37" s="75">
        <v>4</v>
      </c>
      <c r="G37" s="34"/>
      <c r="H37" s="34"/>
      <c r="J37" s="34"/>
    </row>
    <row r="38" spans="1:10" hidden="1" outlineLevel="1" x14ac:dyDescent="0.25">
      <c r="A38" s="75">
        <v>9</v>
      </c>
      <c r="B38" s="75">
        <v>30</v>
      </c>
      <c r="C38" s="76" t="s">
        <v>70</v>
      </c>
      <c r="D38" s="76" t="s">
        <v>71</v>
      </c>
      <c r="E38" s="75">
        <v>2</v>
      </c>
      <c r="G38" s="34"/>
      <c r="H38" s="34"/>
      <c r="J38" s="34"/>
    </row>
    <row r="39" spans="1:10" hidden="1" outlineLevel="1" x14ac:dyDescent="0.25">
      <c r="A39" s="75">
        <v>2</v>
      </c>
      <c r="B39" s="75">
        <v>30</v>
      </c>
      <c r="C39" s="76" t="s">
        <v>70</v>
      </c>
      <c r="D39" s="76" t="s">
        <v>71</v>
      </c>
      <c r="E39" s="75">
        <v>18</v>
      </c>
      <c r="G39" s="34"/>
      <c r="H39" s="34"/>
      <c r="J39" s="34"/>
    </row>
    <row r="40" spans="1:10" hidden="1" outlineLevel="1" x14ac:dyDescent="0.25">
      <c r="A40" s="75">
        <v>2</v>
      </c>
      <c r="B40" s="75">
        <v>30</v>
      </c>
      <c r="C40" s="76" t="s">
        <v>70</v>
      </c>
      <c r="D40" s="76" t="s">
        <v>71</v>
      </c>
      <c r="E40" s="75">
        <v>18</v>
      </c>
      <c r="G40" s="34"/>
      <c r="H40" s="34"/>
      <c r="J40" s="34"/>
    </row>
    <row r="41" spans="1:10" hidden="1" outlineLevel="1" x14ac:dyDescent="0.25">
      <c r="A41" s="75">
        <v>3</v>
      </c>
      <c r="B41" s="75">
        <v>30</v>
      </c>
      <c r="C41" s="76" t="s">
        <v>70</v>
      </c>
      <c r="D41" s="76" t="s">
        <v>71</v>
      </c>
      <c r="E41" s="75">
        <v>15</v>
      </c>
      <c r="G41" s="34"/>
      <c r="H41" s="34"/>
      <c r="J41" s="34"/>
    </row>
    <row r="42" spans="1:10" s="77" customFormat="1" collapsed="1" x14ac:dyDescent="0.25">
      <c r="A42" s="80">
        <v>6</v>
      </c>
      <c r="B42" s="80">
        <v>30</v>
      </c>
      <c r="C42" s="77" t="s">
        <v>480</v>
      </c>
      <c r="D42" s="77" t="s">
        <v>71</v>
      </c>
      <c r="E42" s="80">
        <f>SUM(E37:E41)</f>
        <v>57</v>
      </c>
      <c r="G42" s="81"/>
      <c r="H42" s="81"/>
      <c r="J42" s="81"/>
    </row>
    <row r="43" spans="1:10" hidden="1" outlineLevel="1" collapsed="1" x14ac:dyDescent="0.25">
      <c r="A43" s="75">
        <v>4</v>
      </c>
      <c r="B43" s="75">
        <v>39</v>
      </c>
      <c r="C43" s="76" t="s">
        <v>73</v>
      </c>
      <c r="D43" s="76" t="s">
        <v>265</v>
      </c>
      <c r="E43" s="75">
        <v>12</v>
      </c>
      <c r="G43" s="34"/>
      <c r="H43" s="34"/>
      <c r="J43" s="34"/>
    </row>
    <row r="44" spans="1:10" hidden="1" outlineLevel="1" x14ac:dyDescent="0.25">
      <c r="A44" s="75">
        <v>5</v>
      </c>
      <c r="B44" s="75">
        <v>39</v>
      </c>
      <c r="C44" s="76" t="s">
        <v>73</v>
      </c>
      <c r="D44" s="76" t="s">
        <v>71</v>
      </c>
      <c r="E44" s="75">
        <v>10</v>
      </c>
      <c r="G44" s="34"/>
      <c r="H44" s="34"/>
      <c r="J44" s="34"/>
    </row>
    <row r="45" spans="1:10" hidden="1" outlineLevel="1" x14ac:dyDescent="0.25">
      <c r="A45" s="75">
        <v>8</v>
      </c>
      <c r="B45" s="75">
        <v>39</v>
      </c>
      <c r="C45" s="72" t="s">
        <v>73</v>
      </c>
      <c r="D45" s="76" t="s">
        <v>71</v>
      </c>
      <c r="E45" s="75">
        <v>4</v>
      </c>
      <c r="G45" s="34"/>
      <c r="H45" s="34"/>
      <c r="J45" s="34"/>
    </row>
    <row r="46" spans="1:10" hidden="1" outlineLevel="1" x14ac:dyDescent="0.25">
      <c r="A46" s="75">
        <v>3</v>
      </c>
      <c r="B46" s="75">
        <v>39</v>
      </c>
      <c r="C46" s="76" t="s">
        <v>73</v>
      </c>
      <c r="D46" s="76" t="s">
        <v>71</v>
      </c>
      <c r="E46" s="75">
        <v>15</v>
      </c>
      <c r="G46" s="34"/>
      <c r="H46" s="34"/>
      <c r="J46" s="34"/>
    </row>
    <row r="47" spans="1:10" hidden="1" outlineLevel="1" x14ac:dyDescent="0.25">
      <c r="A47" s="75">
        <v>3</v>
      </c>
      <c r="B47" s="75">
        <v>39</v>
      </c>
      <c r="C47" s="76" t="s">
        <v>73</v>
      </c>
      <c r="D47" s="76" t="s">
        <v>71</v>
      </c>
      <c r="E47" s="75">
        <v>15</v>
      </c>
      <c r="G47" s="34"/>
      <c r="H47" s="34"/>
      <c r="I47" s="35"/>
      <c r="J47" s="34"/>
    </row>
    <row r="48" spans="1:10" s="77" customFormat="1" collapsed="1" x14ac:dyDescent="0.25">
      <c r="A48" s="80">
        <v>7</v>
      </c>
      <c r="B48" s="80">
        <v>39</v>
      </c>
      <c r="C48" s="77" t="s">
        <v>481</v>
      </c>
      <c r="D48" s="77" t="s">
        <v>71</v>
      </c>
      <c r="E48" s="80">
        <f>SUM(E43:E47)</f>
        <v>56</v>
      </c>
      <c r="G48" s="81"/>
      <c r="H48" s="81"/>
      <c r="J48" s="81"/>
    </row>
    <row r="49" spans="1:16" hidden="1" outlineLevel="1" collapsed="1" x14ac:dyDescent="0.25">
      <c r="A49" s="75">
        <v>4</v>
      </c>
      <c r="B49" s="75">
        <v>34</v>
      </c>
      <c r="C49" s="76" t="s">
        <v>11</v>
      </c>
      <c r="D49" s="76" t="s">
        <v>12</v>
      </c>
      <c r="E49" s="75">
        <v>12</v>
      </c>
      <c r="G49" s="34"/>
      <c r="H49" s="34"/>
      <c r="J49" s="34"/>
    </row>
    <row r="50" spans="1:16" hidden="1" outlineLevel="1" x14ac:dyDescent="0.25">
      <c r="A50" s="75">
        <v>8</v>
      </c>
      <c r="B50" s="75">
        <v>34</v>
      </c>
      <c r="C50" s="76" t="s">
        <v>11</v>
      </c>
      <c r="D50" s="76" t="s">
        <v>12</v>
      </c>
      <c r="E50" s="75">
        <v>4</v>
      </c>
      <c r="G50" s="34"/>
      <c r="H50" s="34"/>
      <c r="I50" s="35"/>
      <c r="J50" s="34"/>
    </row>
    <row r="51" spans="1:16" hidden="1" outlineLevel="1" x14ac:dyDescent="0.25">
      <c r="A51" s="75">
        <v>2</v>
      </c>
      <c r="B51" s="75">
        <v>34</v>
      </c>
      <c r="C51" s="76" t="s">
        <v>11</v>
      </c>
      <c r="D51" s="76" t="s">
        <v>12</v>
      </c>
      <c r="E51" s="75">
        <v>18</v>
      </c>
      <c r="G51" s="34"/>
      <c r="H51" s="34"/>
      <c r="J51" s="34"/>
    </row>
    <row r="52" spans="1:16" hidden="1" outlineLevel="1" collapsed="1" x14ac:dyDescent="0.25">
      <c r="A52" s="75">
        <v>9</v>
      </c>
      <c r="B52" s="75">
        <v>34</v>
      </c>
      <c r="C52" s="72" t="s">
        <v>11</v>
      </c>
      <c r="D52" s="76" t="s">
        <v>12</v>
      </c>
      <c r="E52" s="75">
        <v>2</v>
      </c>
      <c r="G52" s="34"/>
      <c r="H52" s="34"/>
      <c r="J52" s="34"/>
    </row>
    <row r="53" spans="1:16" hidden="1" outlineLevel="1" x14ac:dyDescent="0.25">
      <c r="A53" s="75">
        <v>5</v>
      </c>
      <c r="B53" s="75">
        <v>34</v>
      </c>
      <c r="C53" s="76" t="s">
        <v>11</v>
      </c>
      <c r="D53" s="76" t="s">
        <v>12</v>
      </c>
      <c r="E53" s="75">
        <v>10</v>
      </c>
      <c r="G53" s="34"/>
      <c r="H53" s="34"/>
      <c r="J53" s="34"/>
    </row>
    <row r="54" spans="1:16" hidden="1" outlineLevel="1" x14ac:dyDescent="0.25">
      <c r="A54" s="75">
        <v>9</v>
      </c>
      <c r="B54" s="75">
        <v>34</v>
      </c>
      <c r="C54" s="76" t="s">
        <v>11</v>
      </c>
      <c r="D54" s="76" t="s">
        <v>12</v>
      </c>
      <c r="E54" s="75">
        <v>2</v>
      </c>
      <c r="G54" s="34"/>
      <c r="H54" s="34"/>
      <c r="J54" s="34"/>
    </row>
    <row r="55" spans="1:16" hidden="1" outlineLevel="1" x14ac:dyDescent="0.25">
      <c r="A55" s="75">
        <v>8</v>
      </c>
      <c r="B55" s="75">
        <v>34</v>
      </c>
      <c r="C55" s="76" t="s">
        <v>11</v>
      </c>
      <c r="D55" s="76" t="s">
        <v>12</v>
      </c>
      <c r="E55" s="75">
        <v>4</v>
      </c>
      <c r="G55" s="34"/>
      <c r="H55" s="34"/>
      <c r="J55" s="34"/>
    </row>
    <row r="56" spans="1:16" s="77" customFormat="1" collapsed="1" x14ac:dyDescent="0.25">
      <c r="A56" s="80">
        <v>8</v>
      </c>
      <c r="B56" s="80">
        <v>34</v>
      </c>
      <c r="C56" s="77" t="s">
        <v>482</v>
      </c>
      <c r="D56" s="77" t="s">
        <v>12</v>
      </c>
      <c r="E56" s="80">
        <f>SUM(E49:E55)</f>
        <v>52</v>
      </c>
      <c r="G56" s="81"/>
      <c r="H56" s="81"/>
      <c r="J56" s="81"/>
    </row>
    <row r="57" spans="1:16" hidden="1" outlineLevel="1" collapsed="1" x14ac:dyDescent="0.25">
      <c r="A57" s="75">
        <v>10</v>
      </c>
      <c r="B57" s="75">
        <v>111</v>
      </c>
      <c r="C57" s="76" t="s">
        <v>218</v>
      </c>
      <c r="D57" s="76" t="s">
        <v>279</v>
      </c>
      <c r="E57" s="75">
        <v>1</v>
      </c>
      <c r="G57" s="34"/>
      <c r="H57" s="34"/>
      <c r="J57" s="34"/>
    </row>
    <row r="58" spans="1:16" hidden="1" outlineLevel="1" x14ac:dyDescent="0.25">
      <c r="A58" s="75">
        <v>4</v>
      </c>
      <c r="B58" s="75">
        <v>111</v>
      </c>
      <c r="C58" s="72" t="s">
        <v>218</v>
      </c>
      <c r="D58" s="76" t="s">
        <v>279</v>
      </c>
      <c r="E58" s="75">
        <v>12</v>
      </c>
      <c r="G58" s="34"/>
      <c r="H58" s="34"/>
      <c r="J58" s="34"/>
    </row>
    <row r="59" spans="1:16" hidden="1" outlineLevel="1" x14ac:dyDescent="0.25">
      <c r="A59" s="75">
        <v>8</v>
      </c>
      <c r="B59" s="75">
        <v>111</v>
      </c>
      <c r="C59" s="76" t="s">
        <v>218</v>
      </c>
      <c r="D59" s="76" t="s">
        <v>279</v>
      </c>
      <c r="E59" s="75">
        <v>4</v>
      </c>
      <c r="G59" s="34"/>
      <c r="H59" s="34"/>
      <c r="J59" s="34"/>
    </row>
    <row r="60" spans="1:16" hidden="1" outlineLevel="1" x14ac:dyDescent="0.25">
      <c r="A60" s="75">
        <v>7</v>
      </c>
      <c r="B60" s="75">
        <v>111</v>
      </c>
      <c r="C60" s="76" t="s">
        <v>218</v>
      </c>
      <c r="D60" s="76" t="s">
        <v>279</v>
      </c>
      <c r="E60" s="75">
        <v>6</v>
      </c>
      <c r="G60" s="34"/>
      <c r="H60" s="34"/>
      <c r="I60" s="35"/>
      <c r="J60" s="34"/>
    </row>
    <row r="61" spans="1:16" hidden="1" outlineLevel="1" x14ac:dyDescent="0.25">
      <c r="A61" s="75">
        <v>1</v>
      </c>
      <c r="B61" s="75">
        <v>111</v>
      </c>
      <c r="C61" s="76" t="s">
        <v>218</v>
      </c>
      <c r="D61" s="76" t="s">
        <v>279</v>
      </c>
      <c r="E61" s="75">
        <v>25</v>
      </c>
      <c r="G61" s="34"/>
      <c r="H61" s="34"/>
      <c r="J61" s="34"/>
    </row>
    <row r="62" spans="1:16" s="77" customFormat="1" collapsed="1" x14ac:dyDescent="0.25">
      <c r="A62" s="80">
        <v>9</v>
      </c>
      <c r="B62" s="80">
        <v>111</v>
      </c>
      <c r="C62" s="77" t="s">
        <v>483</v>
      </c>
      <c r="D62" s="77" t="s">
        <v>279</v>
      </c>
      <c r="E62" s="80">
        <f>SUM(E57:E61)</f>
        <v>48</v>
      </c>
      <c r="G62" s="81"/>
      <c r="H62" s="81"/>
      <c r="J62" s="81"/>
    </row>
    <row r="63" spans="1:16" hidden="1" outlineLevel="1" x14ac:dyDescent="0.25">
      <c r="A63" s="75">
        <v>2</v>
      </c>
      <c r="B63" s="75">
        <v>99</v>
      </c>
      <c r="C63" s="76" t="s">
        <v>114</v>
      </c>
      <c r="D63" s="76" t="s">
        <v>115</v>
      </c>
      <c r="E63" s="75">
        <v>18</v>
      </c>
      <c r="G63" s="34"/>
      <c r="H63" s="34"/>
      <c r="I63" s="34"/>
      <c r="J63" s="34"/>
      <c r="O63" s="35"/>
      <c r="P63" s="34"/>
    </row>
    <row r="64" spans="1:16" hidden="1" outlineLevel="1" x14ac:dyDescent="0.25">
      <c r="A64" s="75">
        <v>6</v>
      </c>
      <c r="B64" s="75">
        <v>99</v>
      </c>
      <c r="C64" s="76" t="s">
        <v>114</v>
      </c>
      <c r="D64" s="76" t="s">
        <v>115</v>
      </c>
      <c r="E64" s="75">
        <v>8</v>
      </c>
      <c r="G64" s="34"/>
      <c r="H64" s="34"/>
      <c r="I64" s="34"/>
      <c r="J64" s="34"/>
      <c r="P64" s="34"/>
    </row>
    <row r="65" spans="1:16" hidden="1" outlineLevel="1" x14ac:dyDescent="0.25">
      <c r="A65" s="75">
        <v>10</v>
      </c>
      <c r="B65" s="75">
        <v>99</v>
      </c>
      <c r="C65" s="76" t="s">
        <v>114</v>
      </c>
      <c r="D65" s="76" t="s">
        <v>115</v>
      </c>
      <c r="E65" s="75">
        <v>1</v>
      </c>
      <c r="G65" s="34"/>
      <c r="H65" s="34"/>
      <c r="I65" s="34"/>
      <c r="J65" s="34"/>
      <c r="O65" s="35"/>
      <c r="P65" s="34"/>
    </row>
    <row r="66" spans="1:16" hidden="1" outlineLevel="1" x14ac:dyDescent="0.25">
      <c r="A66" s="75">
        <v>7</v>
      </c>
      <c r="B66" s="75">
        <v>99</v>
      </c>
      <c r="C66" s="72" t="s">
        <v>114</v>
      </c>
      <c r="D66" s="76" t="s">
        <v>115</v>
      </c>
      <c r="E66" s="75">
        <v>6</v>
      </c>
      <c r="G66" s="34"/>
      <c r="H66" s="34"/>
      <c r="I66" s="34"/>
      <c r="J66" s="34"/>
      <c r="O66" s="35"/>
      <c r="P66" s="34"/>
    </row>
    <row r="67" spans="1:16" hidden="1" outlineLevel="1" collapsed="1" x14ac:dyDescent="0.25">
      <c r="A67" s="75">
        <v>6</v>
      </c>
      <c r="B67" s="75">
        <v>99</v>
      </c>
      <c r="C67" s="76" t="s">
        <v>114</v>
      </c>
      <c r="D67" s="76" t="s">
        <v>115</v>
      </c>
      <c r="E67" s="75">
        <v>8</v>
      </c>
      <c r="G67" s="34"/>
      <c r="H67" s="34"/>
      <c r="I67" s="34"/>
      <c r="J67" s="34"/>
      <c r="O67" s="35"/>
      <c r="P67" s="34"/>
    </row>
    <row r="68" spans="1:16" s="77" customFormat="1" collapsed="1" x14ac:dyDescent="0.25">
      <c r="A68" s="80">
        <v>10</v>
      </c>
      <c r="B68" s="80">
        <v>99</v>
      </c>
      <c r="C68" s="77" t="s">
        <v>484</v>
      </c>
      <c r="D68" s="77" t="s">
        <v>115</v>
      </c>
      <c r="E68" s="80">
        <f>SUM(E63:E67)</f>
        <v>41</v>
      </c>
      <c r="G68" s="81"/>
      <c r="H68" s="81"/>
      <c r="I68" s="81"/>
      <c r="J68" s="81"/>
      <c r="P68" s="81"/>
    </row>
    <row r="69" spans="1:16" hidden="1" outlineLevel="1" x14ac:dyDescent="0.25">
      <c r="A69" s="75">
        <v>5</v>
      </c>
      <c r="B69" s="75">
        <v>10</v>
      </c>
      <c r="C69" s="76" t="s">
        <v>66</v>
      </c>
      <c r="D69" s="76" t="s">
        <v>67</v>
      </c>
      <c r="E69" s="75">
        <v>10</v>
      </c>
      <c r="G69" s="34"/>
      <c r="H69" s="34"/>
      <c r="I69" s="34"/>
      <c r="J69" s="34"/>
      <c r="O69" s="35"/>
      <c r="P69" s="34"/>
    </row>
    <row r="70" spans="1:16" hidden="1" outlineLevel="1" x14ac:dyDescent="0.25">
      <c r="A70" s="75">
        <v>7</v>
      </c>
      <c r="B70" s="75">
        <v>10</v>
      </c>
      <c r="C70" s="76" t="s">
        <v>66</v>
      </c>
      <c r="D70" s="76" t="s">
        <v>67</v>
      </c>
      <c r="E70" s="75">
        <v>6</v>
      </c>
      <c r="G70" s="34"/>
      <c r="H70" s="34"/>
      <c r="I70" s="34"/>
      <c r="J70" s="34"/>
      <c r="O70" s="35"/>
      <c r="P70" s="34"/>
    </row>
    <row r="71" spans="1:16" hidden="1" outlineLevel="1" x14ac:dyDescent="0.25">
      <c r="A71" s="75">
        <v>7</v>
      </c>
      <c r="B71" s="75">
        <v>10</v>
      </c>
      <c r="C71" s="76" t="s">
        <v>66</v>
      </c>
      <c r="D71" s="76" t="s">
        <v>67</v>
      </c>
      <c r="E71" s="75">
        <v>6</v>
      </c>
      <c r="G71" s="34"/>
      <c r="H71" s="34"/>
      <c r="I71" s="34"/>
      <c r="J71" s="34"/>
      <c r="O71" s="35"/>
      <c r="P71" s="34"/>
    </row>
    <row r="72" spans="1:16" s="77" customFormat="1" collapsed="1" x14ac:dyDescent="0.25">
      <c r="A72" s="80">
        <v>11</v>
      </c>
      <c r="B72" s="80">
        <v>10</v>
      </c>
      <c r="C72" s="77" t="s">
        <v>485</v>
      </c>
      <c r="D72" s="77" t="s">
        <v>67</v>
      </c>
      <c r="E72" s="80">
        <f>SUM(E69:E71)</f>
        <v>22</v>
      </c>
      <c r="G72" s="81"/>
      <c r="H72" s="81"/>
      <c r="I72" s="81"/>
      <c r="J72" s="81"/>
      <c r="P72" s="81"/>
    </row>
    <row r="73" spans="1:16" hidden="1" outlineLevel="1" x14ac:dyDescent="0.25">
      <c r="A73" s="75">
        <v>7</v>
      </c>
      <c r="B73" s="75">
        <v>23</v>
      </c>
      <c r="C73" s="76" t="s">
        <v>117</v>
      </c>
      <c r="D73" s="76" t="s">
        <v>118</v>
      </c>
      <c r="E73" s="75">
        <v>6</v>
      </c>
      <c r="G73" s="34"/>
      <c r="H73" s="34"/>
      <c r="I73" s="34"/>
      <c r="J73" s="34"/>
      <c r="P73" s="34"/>
    </row>
    <row r="74" spans="1:16" hidden="1" outlineLevel="1" collapsed="1" x14ac:dyDescent="0.25">
      <c r="A74" s="75">
        <v>10</v>
      </c>
      <c r="B74" s="75">
        <v>23</v>
      </c>
      <c r="C74" s="76" t="s">
        <v>117</v>
      </c>
      <c r="D74" s="76" t="s">
        <v>118</v>
      </c>
      <c r="E74" s="75">
        <v>1</v>
      </c>
      <c r="G74" s="34"/>
      <c r="H74" s="34"/>
      <c r="I74" s="34"/>
      <c r="J74" s="34"/>
      <c r="P74" s="34"/>
    </row>
    <row r="75" spans="1:16" s="77" customFormat="1" collapsed="1" x14ac:dyDescent="0.25">
      <c r="A75" s="80">
        <v>12</v>
      </c>
      <c r="B75" s="80">
        <v>23</v>
      </c>
      <c r="C75" s="77" t="s">
        <v>486</v>
      </c>
      <c r="D75" s="77" t="s">
        <v>118</v>
      </c>
      <c r="E75" s="80">
        <f>SUM(E72:E74)</f>
        <v>29</v>
      </c>
      <c r="G75" s="81"/>
      <c r="H75" s="81"/>
      <c r="J75" s="81"/>
    </row>
    <row r="76" spans="1:16" s="77" customFormat="1" x14ac:dyDescent="0.25">
      <c r="A76" s="80">
        <v>13</v>
      </c>
      <c r="B76" s="80">
        <v>44</v>
      </c>
      <c r="C76" s="77" t="s">
        <v>487</v>
      </c>
      <c r="D76" s="77" t="s">
        <v>115</v>
      </c>
      <c r="E76" s="80">
        <v>15</v>
      </c>
      <c r="G76" s="81"/>
      <c r="H76" s="81"/>
      <c r="I76" s="82"/>
      <c r="J76" s="81"/>
    </row>
    <row r="77" spans="1:16" s="77" customFormat="1" collapsed="1" x14ac:dyDescent="0.25">
      <c r="A77" s="80">
        <v>14</v>
      </c>
      <c r="B77" s="80">
        <v>214</v>
      </c>
      <c r="C77" s="77" t="s">
        <v>488</v>
      </c>
      <c r="D77" s="77" t="s">
        <v>323</v>
      </c>
      <c r="E77" s="80">
        <v>12</v>
      </c>
      <c r="G77" s="81"/>
      <c r="H77" s="81"/>
      <c r="I77" s="82"/>
      <c r="J77" s="81"/>
    </row>
    <row r="78" spans="1:16" hidden="1" outlineLevel="1" x14ac:dyDescent="0.25">
      <c r="A78" s="75">
        <v>9</v>
      </c>
      <c r="B78" s="75">
        <v>11</v>
      </c>
      <c r="C78" s="76" t="s">
        <v>141</v>
      </c>
      <c r="D78" s="76" t="s">
        <v>142</v>
      </c>
      <c r="E78" s="75">
        <v>2</v>
      </c>
      <c r="G78" s="34"/>
      <c r="H78" s="34"/>
      <c r="I78" s="35"/>
      <c r="J78" s="34"/>
    </row>
    <row r="79" spans="1:16" hidden="1" outlineLevel="1" x14ac:dyDescent="0.25">
      <c r="A79" s="75">
        <v>6</v>
      </c>
      <c r="B79" s="75">
        <v>11</v>
      </c>
      <c r="C79" s="72" t="s">
        <v>141</v>
      </c>
      <c r="D79" s="76" t="s">
        <v>142</v>
      </c>
      <c r="E79" s="75">
        <v>8</v>
      </c>
      <c r="G79" s="34"/>
      <c r="H79" s="34"/>
      <c r="I79" s="35"/>
      <c r="J79" s="34"/>
    </row>
    <row r="80" spans="1:16" hidden="1" outlineLevel="1" x14ac:dyDescent="0.25">
      <c r="A80" s="75">
        <v>10</v>
      </c>
      <c r="B80" s="75">
        <v>11</v>
      </c>
      <c r="C80" s="76" t="s">
        <v>141</v>
      </c>
      <c r="D80" s="76" t="s">
        <v>142</v>
      </c>
      <c r="E80" s="75">
        <v>1</v>
      </c>
      <c r="G80" s="34"/>
      <c r="H80" s="34"/>
      <c r="I80" s="35"/>
      <c r="J80" s="34"/>
    </row>
    <row r="81" spans="1:10" s="77" customFormat="1" collapsed="1" x14ac:dyDescent="0.25">
      <c r="A81" s="80">
        <v>15</v>
      </c>
      <c r="B81" s="80">
        <v>11</v>
      </c>
      <c r="C81" s="77" t="s">
        <v>489</v>
      </c>
      <c r="D81" s="77" t="s">
        <v>142</v>
      </c>
      <c r="E81" s="80">
        <f>SUM(E78:E80)</f>
        <v>11</v>
      </c>
      <c r="G81" s="81"/>
      <c r="H81" s="81"/>
      <c r="I81" s="82"/>
      <c r="J81" s="81"/>
    </row>
    <row r="82" spans="1:10" hidden="1" outlineLevel="1" x14ac:dyDescent="0.25">
      <c r="A82" s="75">
        <v>6</v>
      </c>
      <c r="B82" s="75">
        <v>50</v>
      </c>
      <c r="C82" s="76" t="s">
        <v>35</v>
      </c>
      <c r="D82" s="76" t="s">
        <v>36</v>
      </c>
      <c r="E82" s="75">
        <v>8</v>
      </c>
      <c r="G82" s="34"/>
      <c r="H82" s="34"/>
      <c r="I82" s="35"/>
      <c r="J82" s="34"/>
    </row>
    <row r="83" spans="1:10" hidden="1" outlineLevel="1" x14ac:dyDescent="0.25">
      <c r="A83" s="75">
        <v>10</v>
      </c>
      <c r="B83" s="75">
        <v>50</v>
      </c>
      <c r="C83" s="76" t="s">
        <v>35</v>
      </c>
      <c r="D83" s="76" t="s">
        <v>36</v>
      </c>
      <c r="E83" s="75">
        <v>1</v>
      </c>
      <c r="G83" s="34"/>
      <c r="H83" s="34"/>
      <c r="I83" s="35"/>
      <c r="J83" s="34"/>
    </row>
    <row r="84" spans="1:10" s="77" customFormat="1" collapsed="1" x14ac:dyDescent="0.25">
      <c r="A84" s="80">
        <v>16</v>
      </c>
      <c r="B84" s="80">
        <v>50</v>
      </c>
      <c r="C84" s="77" t="s">
        <v>490</v>
      </c>
      <c r="D84" s="77" t="s">
        <v>36</v>
      </c>
      <c r="E84" s="80">
        <f>SUM(E82:E83)</f>
        <v>9</v>
      </c>
      <c r="G84" s="81"/>
      <c r="H84" s="81"/>
      <c r="I84" s="82"/>
      <c r="J84" s="81"/>
    </row>
    <row r="85" spans="1:10" s="77" customFormat="1" x14ac:dyDescent="0.25">
      <c r="A85" s="80">
        <v>17</v>
      </c>
      <c r="B85" s="80">
        <v>121</v>
      </c>
      <c r="C85" s="77" t="s">
        <v>491</v>
      </c>
      <c r="D85" s="77" t="s">
        <v>17</v>
      </c>
      <c r="E85" s="80">
        <v>8</v>
      </c>
      <c r="G85" s="81"/>
      <c r="H85" s="81"/>
      <c r="I85" s="82"/>
      <c r="J85" s="81"/>
    </row>
    <row r="86" spans="1:10" s="77" customFormat="1" x14ac:dyDescent="0.25">
      <c r="A86" s="80">
        <v>18</v>
      </c>
      <c r="B86" s="80">
        <v>159</v>
      </c>
      <c r="C86" s="77" t="s">
        <v>492</v>
      </c>
      <c r="D86" s="77" t="s">
        <v>25</v>
      </c>
      <c r="E86" s="80">
        <v>8</v>
      </c>
      <c r="G86" s="81"/>
      <c r="H86" s="81"/>
      <c r="I86" s="82"/>
      <c r="J86" s="81"/>
    </row>
    <row r="87" spans="1:10" s="77" customFormat="1" x14ac:dyDescent="0.25">
      <c r="A87" s="80">
        <v>19</v>
      </c>
      <c r="B87" s="80">
        <v>72</v>
      </c>
      <c r="C87" s="77" t="s">
        <v>493</v>
      </c>
      <c r="D87" s="77" t="s">
        <v>14</v>
      </c>
      <c r="E87" s="80">
        <v>6</v>
      </c>
      <c r="G87" s="81"/>
      <c r="H87" s="81"/>
      <c r="J87" s="81"/>
    </row>
    <row r="88" spans="1:10" hidden="1" outlineLevel="1" x14ac:dyDescent="0.25">
      <c r="A88" s="75">
        <v>10</v>
      </c>
      <c r="B88" s="75">
        <v>115</v>
      </c>
      <c r="C88" s="72" t="s">
        <v>336</v>
      </c>
      <c r="D88" s="76" t="s">
        <v>25</v>
      </c>
      <c r="E88" s="75">
        <v>1</v>
      </c>
      <c r="G88" s="34"/>
      <c r="H88" s="34"/>
      <c r="J88" s="34"/>
    </row>
    <row r="89" spans="1:10" hidden="1" outlineLevel="1" x14ac:dyDescent="0.25">
      <c r="A89" s="75">
        <v>8</v>
      </c>
      <c r="B89" s="75">
        <v>115</v>
      </c>
      <c r="C89" s="76" t="s">
        <v>336</v>
      </c>
      <c r="D89" s="76" t="s">
        <v>25</v>
      </c>
      <c r="E89" s="75">
        <v>4</v>
      </c>
      <c r="G89" s="34"/>
      <c r="H89" s="34"/>
      <c r="J89" s="34"/>
    </row>
    <row r="90" spans="1:10" hidden="1" outlineLevel="1" collapsed="1" x14ac:dyDescent="0.25">
      <c r="A90" s="75">
        <v>7</v>
      </c>
      <c r="B90" s="75">
        <v>115</v>
      </c>
      <c r="C90" s="76" t="s">
        <v>336</v>
      </c>
      <c r="D90" s="76" t="s">
        <v>25</v>
      </c>
      <c r="E90" s="75">
        <v>6</v>
      </c>
      <c r="G90" s="34"/>
      <c r="H90" s="34"/>
      <c r="J90" s="34"/>
    </row>
    <row r="91" spans="1:10" s="77" customFormat="1" collapsed="1" x14ac:dyDescent="0.25">
      <c r="A91" s="80">
        <v>20</v>
      </c>
      <c r="B91" s="80">
        <v>115</v>
      </c>
      <c r="C91" s="77" t="s">
        <v>494</v>
      </c>
      <c r="D91" s="77" t="s">
        <v>25</v>
      </c>
      <c r="E91" s="80">
        <f>SUM(E88:E89)</f>
        <v>5</v>
      </c>
      <c r="G91" s="81"/>
      <c r="H91" s="81"/>
      <c r="J91" s="81"/>
    </row>
    <row r="92" spans="1:10" hidden="1" outlineLevel="1" x14ac:dyDescent="0.25">
      <c r="A92" s="75">
        <v>9</v>
      </c>
      <c r="B92" s="75">
        <v>222</v>
      </c>
      <c r="C92" s="76" t="s">
        <v>99</v>
      </c>
      <c r="D92" s="76" t="s">
        <v>100</v>
      </c>
      <c r="E92" s="75">
        <v>2</v>
      </c>
      <c r="G92" s="34"/>
      <c r="H92" s="34"/>
      <c r="J92" s="34"/>
    </row>
    <row r="93" spans="1:10" hidden="1" outlineLevel="1" x14ac:dyDescent="0.25">
      <c r="A93" s="75">
        <v>9</v>
      </c>
      <c r="B93" s="75">
        <v>222</v>
      </c>
      <c r="C93" s="76" t="s">
        <v>99</v>
      </c>
      <c r="D93" s="76" t="s">
        <v>100</v>
      </c>
      <c r="E93" s="75">
        <v>2</v>
      </c>
      <c r="G93" s="34"/>
      <c r="H93" s="34"/>
      <c r="I93" s="35"/>
      <c r="J93" s="34"/>
    </row>
    <row r="94" spans="1:10" s="77" customFormat="1" collapsed="1" x14ac:dyDescent="0.25">
      <c r="A94" s="80">
        <v>21</v>
      </c>
      <c r="B94" s="80">
        <v>222</v>
      </c>
      <c r="C94" s="77" t="s">
        <v>495</v>
      </c>
      <c r="D94" s="77" t="s">
        <v>100</v>
      </c>
      <c r="E94" s="80">
        <f>SUM(E92:E93)</f>
        <v>4</v>
      </c>
      <c r="G94" s="81"/>
      <c r="H94" s="81"/>
      <c r="J94" s="81"/>
    </row>
    <row r="95" spans="1:10" s="77" customFormat="1" x14ac:dyDescent="0.25">
      <c r="A95" s="80">
        <v>22</v>
      </c>
      <c r="B95" s="80">
        <v>77</v>
      </c>
      <c r="C95" s="77" t="s">
        <v>496</v>
      </c>
      <c r="D95" s="77" t="s">
        <v>75</v>
      </c>
      <c r="E95" s="80">
        <v>4</v>
      </c>
      <c r="G95" s="81"/>
      <c r="H95" s="81"/>
      <c r="I95" s="82"/>
      <c r="J95" s="81"/>
    </row>
    <row r="96" spans="1:10" s="77" customFormat="1" x14ac:dyDescent="0.25">
      <c r="A96" s="80">
        <v>23</v>
      </c>
      <c r="B96" s="80">
        <v>28</v>
      </c>
      <c r="C96" s="77" t="s">
        <v>497</v>
      </c>
      <c r="D96" s="77" t="s">
        <v>34</v>
      </c>
      <c r="E96" s="80">
        <v>2</v>
      </c>
      <c r="G96" s="81"/>
      <c r="H96" s="81"/>
      <c r="J96" s="81"/>
    </row>
    <row r="97" spans="1:10" s="77" customFormat="1" x14ac:dyDescent="0.25">
      <c r="A97" s="80">
        <v>24</v>
      </c>
      <c r="B97" s="80">
        <v>88</v>
      </c>
      <c r="C97" s="77" t="s">
        <v>498</v>
      </c>
      <c r="D97" s="77" t="s">
        <v>102</v>
      </c>
      <c r="E97" s="80">
        <v>1</v>
      </c>
      <c r="G97" s="81"/>
      <c r="H97" s="81"/>
      <c r="J97" s="81"/>
    </row>
    <row r="98" spans="1:10" s="77" customFormat="1" collapsed="1" x14ac:dyDescent="0.25">
      <c r="A98" s="80">
        <v>25</v>
      </c>
      <c r="B98" s="80">
        <v>155</v>
      </c>
      <c r="C98" s="77" t="s">
        <v>499</v>
      </c>
      <c r="D98" s="77" t="s">
        <v>282</v>
      </c>
      <c r="E98" s="80">
        <v>1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ignoredErrors>
    <ignoredError sqref="E81:E91" formulaRang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Normal="100"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4" customWidth="1"/>
    <col min="12" max="16384" width="8.85546875" style="24"/>
  </cols>
  <sheetData>
    <row r="1" spans="1:11" ht="15.75" x14ac:dyDescent="0.25">
      <c r="A1" s="85" t="s">
        <v>455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3" t="s">
        <v>1</v>
      </c>
      <c r="B3" s="23" t="s">
        <v>2</v>
      </c>
      <c r="C3" s="24" t="s">
        <v>3</v>
      </c>
      <c r="D3" s="24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2" t="s">
        <v>10</v>
      </c>
      <c r="K3" s="27" t="s">
        <v>161</v>
      </c>
    </row>
    <row r="4" spans="1:11" x14ac:dyDescent="0.25">
      <c r="A4" s="23">
        <v>1</v>
      </c>
      <c r="B4" s="23">
        <v>34</v>
      </c>
      <c r="C4" s="24" t="s">
        <v>11</v>
      </c>
      <c r="D4" s="24" t="s">
        <v>12</v>
      </c>
      <c r="E4" s="32">
        <v>2.1404976851851854E-3</v>
      </c>
      <c r="F4" s="32">
        <v>2.1674421296296294E-3</v>
      </c>
      <c r="G4" s="32">
        <v>2.1102893518518515E-3</v>
      </c>
      <c r="H4" s="32">
        <v>2.1172569444444446E-3</v>
      </c>
      <c r="J4" s="39">
        <v>8.5354861111111117E-3</v>
      </c>
      <c r="K4" s="43">
        <v>25</v>
      </c>
    </row>
    <row r="5" spans="1:11" x14ac:dyDescent="0.25">
      <c r="A5" s="23">
        <v>2</v>
      </c>
      <c r="B5" s="23">
        <v>72</v>
      </c>
      <c r="C5" s="24" t="s">
        <v>13</v>
      </c>
      <c r="D5" s="24" t="s">
        <v>14</v>
      </c>
      <c r="E5" s="32">
        <v>2.3482638888888889E-3</v>
      </c>
      <c r="F5" s="32">
        <v>2.2940162037037039E-3</v>
      </c>
      <c r="G5" s="32">
        <v>2.272696759259259E-3</v>
      </c>
      <c r="H5" s="32">
        <v>2.3110532407407407E-3</v>
      </c>
      <c r="J5" s="39">
        <v>9.226030092592593E-3</v>
      </c>
      <c r="K5" s="43">
        <v>18</v>
      </c>
    </row>
    <row r="6" spans="1:11" x14ac:dyDescent="0.25">
      <c r="A6" s="23">
        <v>3</v>
      </c>
      <c r="B6" s="23">
        <v>63</v>
      </c>
      <c r="C6" s="24" t="s">
        <v>15</v>
      </c>
      <c r="D6" s="24" t="s">
        <v>471</v>
      </c>
      <c r="E6" s="32">
        <v>2.4478935185185185E-3</v>
      </c>
      <c r="F6" s="32">
        <v>2.5060532407407406E-3</v>
      </c>
      <c r="G6" s="32">
        <v>2.3286111111111112E-3</v>
      </c>
      <c r="H6" s="32">
        <v>2.3272569444444443E-3</v>
      </c>
      <c r="J6" s="39">
        <v>9.6098148148148158E-3</v>
      </c>
      <c r="K6" s="43">
        <v>15</v>
      </c>
    </row>
    <row r="7" spans="1:11" x14ac:dyDescent="0.25">
      <c r="A7" s="23">
        <v>4</v>
      </c>
      <c r="B7" s="23">
        <v>101</v>
      </c>
      <c r="C7" s="24" t="s">
        <v>16</v>
      </c>
      <c r="D7" s="24" t="s">
        <v>17</v>
      </c>
      <c r="E7" s="32">
        <v>2.6013310185185184E-3</v>
      </c>
      <c r="F7" s="32">
        <v>2.3578125000000001E-3</v>
      </c>
      <c r="G7" s="32">
        <v>2.345474537037037E-3</v>
      </c>
      <c r="H7" s="32">
        <v>2.4109606481481482E-3</v>
      </c>
      <c r="J7" s="39">
        <v>9.7155787037037037E-3</v>
      </c>
      <c r="K7" s="43">
        <v>12</v>
      </c>
    </row>
    <row r="8" spans="1:11" x14ac:dyDescent="0.25">
      <c r="A8" s="23">
        <v>5</v>
      </c>
      <c r="B8" s="23">
        <v>16</v>
      </c>
      <c r="C8" s="24" t="s">
        <v>18</v>
      </c>
      <c r="D8" s="24" t="s">
        <v>19</v>
      </c>
      <c r="E8" s="32">
        <v>2.4833680555555555E-3</v>
      </c>
      <c r="F8" s="32">
        <v>2.3804050925925924E-3</v>
      </c>
      <c r="G8" s="32">
        <v>2.3427083333333334E-3</v>
      </c>
      <c r="H8" s="32">
        <v>2.5745601851851854E-3</v>
      </c>
      <c r="J8" s="39">
        <v>9.7810416666666671E-3</v>
      </c>
      <c r="K8" s="43">
        <v>10</v>
      </c>
    </row>
    <row r="9" spans="1:11" x14ac:dyDescent="0.25">
      <c r="A9" s="23">
        <v>6</v>
      </c>
      <c r="B9" s="23">
        <v>52</v>
      </c>
      <c r="C9" s="24" t="s">
        <v>20</v>
      </c>
      <c r="D9" s="24" t="s">
        <v>21</v>
      </c>
      <c r="E9" s="32">
        <v>2.665763888888889E-3</v>
      </c>
      <c r="F9" s="32">
        <v>2.3213310185185186E-3</v>
      </c>
      <c r="G9" s="32">
        <v>2.4484490740740742E-3</v>
      </c>
      <c r="H9" s="32">
        <v>2.4429976851851852E-3</v>
      </c>
      <c r="J9" s="39">
        <v>9.8785416666666657E-3</v>
      </c>
      <c r="K9" s="43">
        <v>8</v>
      </c>
    </row>
    <row r="10" spans="1:11" x14ac:dyDescent="0.25">
      <c r="A10" s="23">
        <v>7</v>
      </c>
      <c r="B10" s="23">
        <v>17</v>
      </c>
      <c r="C10" s="24" t="s">
        <v>22</v>
      </c>
      <c r="D10" s="24" t="s">
        <v>23</v>
      </c>
      <c r="E10" s="32">
        <v>2.4491898148148146E-3</v>
      </c>
      <c r="F10" s="32">
        <v>2.452627314814815E-3</v>
      </c>
      <c r="G10" s="32">
        <v>2.6344560185185186E-3</v>
      </c>
      <c r="H10" s="32">
        <v>2.3362499999999998E-3</v>
      </c>
      <c r="I10" s="42">
        <v>3.472222222222222E-3</v>
      </c>
      <c r="J10" s="39">
        <v>9.930393518518519E-3</v>
      </c>
      <c r="K10" s="43">
        <v>6</v>
      </c>
    </row>
    <row r="11" spans="1:11" x14ac:dyDescent="0.25">
      <c r="A11" s="23">
        <v>8</v>
      </c>
      <c r="B11" s="23">
        <v>90</v>
      </c>
      <c r="C11" s="24" t="s">
        <v>24</v>
      </c>
      <c r="D11" s="24" t="s">
        <v>25</v>
      </c>
      <c r="E11" s="32">
        <v>2.5768055555555557E-3</v>
      </c>
      <c r="F11" s="32">
        <v>2.6389583333333334E-3</v>
      </c>
      <c r="G11" s="32">
        <v>2.4574305555555556E-3</v>
      </c>
      <c r="H11" s="32">
        <v>2.4442939814814813E-3</v>
      </c>
      <c r="J11" s="39">
        <v>1.0117488425925926E-2</v>
      </c>
      <c r="K11" s="43">
        <v>4</v>
      </c>
    </row>
    <row r="12" spans="1:11" x14ac:dyDescent="0.25">
      <c r="A12" s="23">
        <v>9</v>
      </c>
      <c r="B12" s="23">
        <v>65</v>
      </c>
      <c r="C12" s="24" t="s">
        <v>26</v>
      </c>
      <c r="D12" s="24" t="s">
        <v>23</v>
      </c>
      <c r="E12" s="32">
        <v>2.6141087962962962E-3</v>
      </c>
      <c r="F12" s="32">
        <v>2.64412037037037E-3</v>
      </c>
      <c r="G12" s="32">
        <v>2.5841898148148148E-3</v>
      </c>
      <c r="H12" s="32">
        <v>2.4042013888888889E-3</v>
      </c>
      <c r="J12" s="39">
        <v>1.0246620370370369E-2</v>
      </c>
      <c r="K12" s="43">
        <v>2</v>
      </c>
    </row>
    <row r="13" spans="1:11" x14ac:dyDescent="0.25">
      <c r="A13" s="23">
        <v>10</v>
      </c>
      <c r="B13" s="23">
        <v>67</v>
      </c>
      <c r="C13" s="24" t="s">
        <v>27</v>
      </c>
      <c r="D13" s="24" t="s">
        <v>28</v>
      </c>
      <c r="E13" s="32">
        <v>2.5918865740740741E-3</v>
      </c>
      <c r="F13" s="32">
        <v>2.7687384259259258E-3</v>
      </c>
      <c r="G13" s="32">
        <v>2.4793634259259261E-3</v>
      </c>
      <c r="H13" s="32">
        <v>2.46875E-3</v>
      </c>
      <c r="J13" s="39">
        <v>1.0308738425925926E-2</v>
      </c>
      <c r="K13" s="43">
        <v>1</v>
      </c>
    </row>
    <row r="14" spans="1:11" x14ac:dyDescent="0.25">
      <c r="A14" s="23">
        <v>11</v>
      </c>
      <c r="B14" s="23">
        <v>136</v>
      </c>
      <c r="C14" s="24" t="s">
        <v>29</v>
      </c>
      <c r="D14" s="24" t="s">
        <v>25</v>
      </c>
      <c r="E14" s="32">
        <v>2.7205324074074076E-3</v>
      </c>
      <c r="F14" s="32">
        <v>2.6742939814814811E-3</v>
      </c>
      <c r="G14" s="32">
        <v>2.4838078703703702E-3</v>
      </c>
      <c r="H14" s="32">
        <v>2.5316087962962961E-3</v>
      </c>
      <c r="J14" s="39">
        <v>1.0410243055555556E-2</v>
      </c>
    </row>
    <row r="15" spans="1:11" x14ac:dyDescent="0.25">
      <c r="A15" s="23">
        <v>12</v>
      </c>
      <c r="B15" s="23">
        <v>147</v>
      </c>
      <c r="C15" s="24" t="s">
        <v>30</v>
      </c>
      <c r="D15" s="24" t="s">
        <v>25</v>
      </c>
      <c r="E15" s="32">
        <v>2.6929976851851854E-3</v>
      </c>
      <c r="F15" s="32">
        <v>2.7904976851851854E-3</v>
      </c>
      <c r="G15" s="32">
        <v>2.5653819444444444E-3</v>
      </c>
      <c r="H15" s="32">
        <v>2.5201273148148149E-3</v>
      </c>
      <c r="J15" s="39">
        <v>1.0569004629629628E-2</v>
      </c>
    </row>
    <row r="16" spans="1:11" x14ac:dyDescent="0.25">
      <c r="A16" s="23">
        <v>13</v>
      </c>
      <c r="B16" s="23">
        <v>60</v>
      </c>
      <c r="C16" s="24" t="s">
        <v>31</v>
      </c>
      <c r="D16" s="24" t="s">
        <v>21</v>
      </c>
      <c r="E16" s="32">
        <v>2.5012384259259263E-3</v>
      </c>
      <c r="F16" s="32">
        <v>4.026793981481481E-3</v>
      </c>
      <c r="G16" s="32">
        <v>2.3627893518518516E-3</v>
      </c>
      <c r="H16" s="32">
        <v>2.4785532407407408E-3</v>
      </c>
      <c r="J16" s="39">
        <v>1.1369375000000001E-2</v>
      </c>
    </row>
    <row r="17" spans="1:11" x14ac:dyDescent="0.25">
      <c r="A17" s="86" t="s">
        <v>32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x14ac:dyDescent="0.25">
      <c r="A18" s="23" t="s">
        <v>1</v>
      </c>
      <c r="B18" s="23" t="s">
        <v>2</v>
      </c>
      <c r="C18" s="24" t="s">
        <v>3</v>
      </c>
      <c r="D18" s="24" t="s">
        <v>4</v>
      </c>
      <c r="E18" s="23" t="s">
        <v>5</v>
      </c>
      <c r="F18" s="23" t="s">
        <v>6</v>
      </c>
      <c r="G18" s="23" t="s">
        <v>7</v>
      </c>
      <c r="H18" s="23" t="s">
        <v>8</v>
      </c>
      <c r="I18" s="23" t="s">
        <v>9</v>
      </c>
      <c r="J18" s="22" t="s">
        <v>10</v>
      </c>
      <c r="K18" s="27" t="s">
        <v>161</v>
      </c>
    </row>
    <row r="19" spans="1:11" x14ac:dyDescent="0.25">
      <c r="A19" s="23">
        <v>1</v>
      </c>
      <c r="B19" s="23">
        <v>28</v>
      </c>
      <c r="C19" s="24" t="s">
        <v>33</v>
      </c>
      <c r="D19" s="24" t="s">
        <v>34</v>
      </c>
      <c r="E19" s="32">
        <v>2.3295717592592591E-3</v>
      </c>
      <c r="F19" s="32">
        <v>2.2950347222222222E-3</v>
      </c>
      <c r="G19" s="32">
        <v>2.1471412037037036E-3</v>
      </c>
      <c r="H19" s="32">
        <v>2.1851273148148147E-3</v>
      </c>
      <c r="J19" s="39">
        <v>8.9568749999999996E-3</v>
      </c>
      <c r="K19" s="43">
        <v>25</v>
      </c>
    </row>
    <row r="20" spans="1:11" x14ac:dyDescent="0.25">
      <c r="A20" s="23">
        <v>2</v>
      </c>
      <c r="B20" s="23">
        <v>50</v>
      </c>
      <c r="C20" s="24" t="s">
        <v>35</v>
      </c>
      <c r="D20" s="24" t="s">
        <v>36</v>
      </c>
      <c r="E20" s="32">
        <v>2.3688310185185184E-3</v>
      </c>
      <c r="F20" s="32">
        <v>2.3470717592592593E-3</v>
      </c>
      <c r="G20" s="32">
        <v>2.1872337962962961E-3</v>
      </c>
      <c r="H20" s="32">
        <v>2.1605902777777778E-3</v>
      </c>
      <c r="J20" s="39">
        <v>9.0637268518518523E-3</v>
      </c>
      <c r="K20" s="43">
        <v>18</v>
      </c>
    </row>
    <row r="21" spans="1:11" x14ac:dyDescent="0.25">
      <c r="A21" s="23">
        <v>3</v>
      </c>
      <c r="B21" s="23">
        <v>68</v>
      </c>
      <c r="C21" s="24" t="s">
        <v>37</v>
      </c>
      <c r="D21" s="24" t="s">
        <v>38</v>
      </c>
      <c r="E21" s="32">
        <v>2.362534722222222E-3</v>
      </c>
      <c r="F21" s="32">
        <v>2.3335416666666665E-3</v>
      </c>
      <c r="G21" s="32">
        <v>2.1980671296296297E-3</v>
      </c>
      <c r="H21" s="32">
        <v>2.3997569444444444E-3</v>
      </c>
      <c r="J21" s="39">
        <v>9.2939004629629621E-3</v>
      </c>
      <c r="K21" s="43">
        <v>15</v>
      </c>
    </row>
    <row r="22" spans="1:11" x14ac:dyDescent="0.25">
      <c r="A22" s="23">
        <v>4</v>
      </c>
      <c r="B22" s="23">
        <v>333</v>
      </c>
      <c r="C22" s="24" t="s">
        <v>39</v>
      </c>
      <c r="D22" s="24" t="s">
        <v>40</v>
      </c>
      <c r="E22" s="32">
        <v>2.3783680555555559E-3</v>
      </c>
      <c r="F22" s="32">
        <v>2.3759606481481483E-3</v>
      </c>
      <c r="G22" s="32">
        <v>2.2835300925925926E-3</v>
      </c>
      <c r="H22" s="32">
        <v>2.3090162037037038E-3</v>
      </c>
      <c r="J22" s="39">
        <v>9.3468749999999993E-3</v>
      </c>
      <c r="K22" s="43">
        <v>12</v>
      </c>
    </row>
    <row r="23" spans="1:11" x14ac:dyDescent="0.25">
      <c r="A23" s="23">
        <v>5</v>
      </c>
      <c r="B23" s="23">
        <v>145</v>
      </c>
      <c r="C23" s="24" t="s">
        <v>41</v>
      </c>
      <c r="D23" s="24" t="s">
        <v>42</v>
      </c>
      <c r="E23" s="32">
        <v>2.5549421296296297E-3</v>
      </c>
      <c r="F23" s="32">
        <v>2.3606828703703702E-3</v>
      </c>
      <c r="G23" s="32">
        <v>2.2684375000000001E-3</v>
      </c>
      <c r="H23" s="32">
        <v>2.2609606481481482E-3</v>
      </c>
      <c r="J23" s="39">
        <v>9.4450231481481486E-3</v>
      </c>
      <c r="K23" s="43">
        <v>10</v>
      </c>
    </row>
    <row r="24" spans="1:11" x14ac:dyDescent="0.25">
      <c r="A24" s="23">
        <v>6</v>
      </c>
      <c r="B24" s="23">
        <v>51</v>
      </c>
      <c r="C24" s="24" t="s">
        <v>43</v>
      </c>
      <c r="D24" s="24" t="s">
        <v>36</v>
      </c>
      <c r="E24" s="32">
        <v>2.5142824074074074E-3</v>
      </c>
      <c r="F24" s="32">
        <v>2.4369791666666667E-3</v>
      </c>
      <c r="G24" s="32">
        <v>2.2512152777777778E-3</v>
      </c>
      <c r="H24" s="32">
        <v>2.2654050925925927E-3</v>
      </c>
      <c r="J24" s="39">
        <v>9.4678819444444437E-3</v>
      </c>
      <c r="K24" s="43">
        <v>8</v>
      </c>
    </row>
    <row r="25" spans="1:11" x14ac:dyDescent="0.25">
      <c r="A25" s="23">
        <v>7</v>
      </c>
      <c r="B25" s="23">
        <v>58</v>
      </c>
      <c r="C25" s="24" t="s">
        <v>44</v>
      </c>
      <c r="D25" s="24" t="s">
        <v>45</v>
      </c>
      <c r="E25" s="32">
        <v>2.4809606481481479E-3</v>
      </c>
      <c r="F25" s="32">
        <v>2.428541666666667E-3</v>
      </c>
      <c r="G25" s="32">
        <v>2.3190856481481482E-3</v>
      </c>
      <c r="H25" s="32">
        <v>2.3741087962962965E-3</v>
      </c>
      <c r="J25" s="39">
        <v>9.6026967592592587E-3</v>
      </c>
      <c r="K25" s="43">
        <v>6</v>
      </c>
    </row>
    <row r="26" spans="1:11" x14ac:dyDescent="0.25">
      <c r="A26" s="23">
        <v>8</v>
      </c>
      <c r="B26" s="23">
        <v>149</v>
      </c>
      <c r="C26" s="24" t="s">
        <v>46</v>
      </c>
      <c r="D26" s="24" t="s">
        <v>42</v>
      </c>
      <c r="E26" s="32">
        <v>2.4696643518518518E-3</v>
      </c>
      <c r="F26" s="32">
        <v>2.412523148148148E-3</v>
      </c>
      <c r="G26" s="32">
        <v>2.410300925925926E-3</v>
      </c>
      <c r="H26" s="32">
        <v>2.310497685185185E-3</v>
      </c>
      <c r="J26" s="39">
        <v>9.6029861111111125E-3</v>
      </c>
      <c r="K26" s="43">
        <v>4</v>
      </c>
    </row>
    <row r="27" spans="1:11" x14ac:dyDescent="0.25">
      <c r="A27" s="23">
        <v>9</v>
      </c>
      <c r="B27" s="23">
        <v>103</v>
      </c>
      <c r="C27" s="24" t="s">
        <v>47</v>
      </c>
      <c r="D27" s="24" t="s">
        <v>48</v>
      </c>
      <c r="E27" s="32">
        <v>2.4534606481481478E-3</v>
      </c>
      <c r="F27" s="32">
        <v>2.4707754629629632E-3</v>
      </c>
      <c r="G27" s="32">
        <v>2.3598263888888892E-3</v>
      </c>
      <c r="H27" s="32">
        <v>2.3531828703703705E-3</v>
      </c>
      <c r="J27" s="39">
        <v>9.6372453703703707E-3</v>
      </c>
      <c r="K27" s="43">
        <v>2</v>
      </c>
    </row>
    <row r="28" spans="1:11" x14ac:dyDescent="0.25">
      <c r="A28" s="23">
        <v>10</v>
      </c>
      <c r="B28" s="23">
        <v>21</v>
      </c>
      <c r="C28" s="24" t="s">
        <v>49</v>
      </c>
      <c r="D28" s="24" t="s">
        <v>50</v>
      </c>
      <c r="E28" s="32">
        <v>2.4502083333333333E-3</v>
      </c>
      <c r="F28" s="32">
        <v>2.5312384259259259E-3</v>
      </c>
      <c r="G28" s="32">
        <v>2.4106597222222225E-3</v>
      </c>
      <c r="H28" s="32">
        <v>2.4165162037037037E-3</v>
      </c>
      <c r="J28" s="39">
        <v>9.8086226851851858E-3</v>
      </c>
      <c r="K28" s="43">
        <v>1</v>
      </c>
    </row>
    <row r="29" spans="1:11" x14ac:dyDescent="0.25">
      <c r="A29" s="23">
        <v>11</v>
      </c>
      <c r="B29" s="23">
        <v>150</v>
      </c>
      <c r="C29" s="24" t="s">
        <v>51</v>
      </c>
      <c r="D29" s="24" t="s">
        <v>52</v>
      </c>
      <c r="E29" s="32">
        <v>2.5270601851851851E-3</v>
      </c>
      <c r="F29" s="32">
        <v>2.5223495370370369E-3</v>
      </c>
      <c r="G29" s="32">
        <v>2.3080671296296295E-3</v>
      </c>
      <c r="H29" s="32">
        <v>2.4022569444444443E-3</v>
      </c>
      <c r="I29" s="42">
        <v>3.472222222222222E-3</v>
      </c>
      <c r="J29" s="39">
        <v>9.8176041666666655E-3</v>
      </c>
    </row>
    <row r="30" spans="1:11" x14ac:dyDescent="0.25">
      <c r="A30" s="23">
        <v>12</v>
      </c>
      <c r="B30" s="23">
        <v>59</v>
      </c>
      <c r="C30" s="24" t="s">
        <v>53</v>
      </c>
      <c r="D30" s="24" t="s">
        <v>54</v>
      </c>
      <c r="E30" s="32">
        <v>2.6129050925925924E-3</v>
      </c>
      <c r="F30" s="32">
        <v>2.6343865740740741E-3</v>
      </c>
      <c r="G30" s="32">
        <v>2.425104166666667E-3</v>
      </c>
      <c r="H30" s="32">
        <v>2.3186689814814814E-3</v>
      </c>
      <c r="J30" s="39">
        <v>9.9910648148148155E-3</v>
      </c>
    </row>
    <row r="31" spans="1:11" x14ac:dyDescent="0.25">
      <c r="A31" s="23">
        <v>13</v>
      </c>
      <c r="B31" s="23">
        <v>91</v>
      </c>
      <c r="C31" s="24" t="s">
        <v>55</v>
      </c>
      <c r="D31" s="24" t="s">
        <v>56</v>
      </c>
      <c r="E31" s="32">
        <v>2.7230902777777778E-3</v>
      </c>
      <c r="F31" s="32">
        <v>2.5182638888888889E-3</v>
      </c>
      <c r="G31" s="32">
        <v>2.4428819444444441E-3</v>
      </c>
      <c r="H31" s="32">
        <v>2.5197569444444447E-3</v>
      </c>
      <c r="J31" s="39">
        <v>1.0203993055555556E-2</v>
      </c>
    </row>
    <row r="32" spans="1:11" x14ac:dyDescent="0.25">
      <c r="A32" s="23">
        <v>14</v>
      </c>
      <c r="B32" s="23">
        <v>64</v>
      </c>
      <c r="C32" s="24" t="s">
        <v>57</v>
      </c>
      <c r="D32" s="24" t="s">
        <v>58</v>
      </c>
      <c r="E32" s="32">
        <v>2.4586342592592594E-3</v>
      </c>
      <c r="F32" s="32">
        <v>2.6767013888888886E-3</v>
      </c>
      <c r="G32" s="32">
        <v>2.5723263888888892E-3</v>
      </c>
      <c r="H32" s="32">
        <v>2.610219907407407E-3</v>
      </c>
      <c r="J32" s="39">
        <v>1.0317881944444444E-2</v>
      </c>
    </row>
    <row r="33" spans="1:11" x14ac:dyDescent="0.25">
      <c r="A33" s="23">
        <v>15</v>
      </c>
      <c r="B33" s="23">
        <v>47</v>
      </c>
      <c r="C33" s="24" t="s">
        <v>59</v>
      </c>
      <c r="D33" s="24" t="s">
        <v>42</v>
      </c>
      <c r="E33" s="32">
        <v>2.5631828703703706E-3</v>
      </c>
      <c r="F33" s="32">
        <v>2.7440046296296297E-3</v>
      </c>
      <c r="G33" s="32">
        <v>2.4210416666666664E-3</v>
      </c>
      <c r="H33" s="32">
        <v>2.3775347222222223E-3</v>
      </c>
      <c r="I33" s="42">
        <v>2.0833333333333332E-2</v>
      </c>
      <c r="J33" s="39">
        <v>1.0452986111111111E-2</v>
      </c>
    </row>
    <row r="34" spans="1:11" x14ac:dyDescent="0.25">
      <c r="A34" s="23">
        <v>16</v>
      </c>
      <c r="B34" s="23">
        <v>26</v>
      </c>
      <c r="C34" s="24" t="s">
        <v>60</v>
      </c>
      <c r="D34" s="24" t="s">
        <v>61</v>
      </c>
      <c r="E34" s="32">
        <v>2.6175347222222225E-3</v>
      </c>
      <c r="F34" s="32">
        <v>2.6035532407407409E-3</v>
      </c>
      <c r="G34" s="32">
        <v>2.6178819444444448E-3</v>
      </c>
      <c r="H34" s="32">
        <v>2.6306828703703705E-3</v>
      </c>
      <c r="J34" s="39">
        <v>1.0469652777777777E-2</v>
      </c>
    </row>
    <row r="35" spans="1:11" x14ac:dyDescent="0.25">
      <c r="A35" s="23">
        <v>17</v>
      </c>
      <c r="B35" s="23">
        <v>69</v>
      </c>
      <c r="C35" s="24" t="s">
        <v>62</v>
      </c>
      <c r="D35" s="24" t="s">
        <v>63</v>
      </c>
      <c r="E35" s="32">
        <v>2.7195717592592588E-3</v>
      </c>
      <c r="F35" s="32">
        <v>2.5217939814814816E-3</v>
      </c>
      <c r="G35" s="32">
        <v>2.6077199074074076E-3</v>
      </c>
      <c r="H35" s="32">
        <v>2.8092939814814816E-3</v>
      </c>
      <c r="J35" s="39">
        <v>1.0658379629629629E-2</v>
      </c>
    </row>
    <row r="36" spans="1:11" x14ac:dyDescent="0.25">
      <c r="A36" s="23">
        <v>18</v>
      </c>
      <c r="B36" s="23">
        <v>62</v>
      </c>
      <c r="C36" s="24" t="s">
        <v>64</v>
      </c>
      <c r="D36" s="24" t="s">
        <v>42</v>
      </c>
      <c r="E36" s="32">
        <v>2.8817939814814817E-3</v>
      </c>
      <c r="F36" s="32">
        <v>2.8597569444444447E-3</v>
      </c>
      <c r="G36" s="32">
        <v>2.6593634259259257E-3</v>
      </c>
      <c r="H36" s="32">
        <v>2.8212384259259263E-3</v>
      </c>
      <c r="I36" s="42">
        <v>3.472222222222222E-3</v>
      </c>
      <c r="J36" s="39">
        <v>1.1280023148148147E-2</v>
      </c>
    </row>
    <row r="37" spans="1:11" x14ac:dyDescent="0.25">
      <c r="A37" s="86" t="s">
        <v>65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1:11" x14ac:dyDescent="0.25">
      <c r="A38" s="23" t="s">
        <v>1</v>
      </c>
      <c r="B38" s="23" t="s">
        <v>2</v>
      </c>
      <c r="C38" s="24" t="s">
        <v>3</v>
      </c>
      <c r="D38" s="24" t="s">
        <v>4</v>
      </c>
      <c r="E38" s="23" t="s">
        <v>5</v>
      </c>
      <c r="F38" s="23" t="s">
        <v>6</v>
      </c>
      <c r="G38" s="23" t="s">
        <v>7</v>
      </c>
      <c r="H38" s="23" t="s">
        <v>8</v>
      </c>
      <c r="I38" s="23" t="s">
        <v>9</v>
      </c>
      <c r="J38" s="22" t="s">
        <v>10</v>
      </c>
      <c r="K38" s="27" t="s">
        <v>161</v>
      </c>
    </row>
    <row r="39" spans="1:11" x14ac:dyDescent="0.25">
      <c r="A39" s="23">
        <v>1</v>
      </c>
      <c r="B39" s="23">
        <v>10</v>
      </c>
      <c r="C39" s="24" t="s">
        <v>66</v>
      </c>
      <c r="D39" s="24" t="s">
        <v>67</v>
      </c>
      <c r="E39" s="32">
        <v>2.0796643518518521E-3</v>
      </c>
      <c r="F39" s="32">
        <v>2.2786458333333335E-3</v>
      </c>
      <c r="G39" s="32">
        <v>2.1185300925925924E-3</v>
      </c>
      <c r="H39" s="32">
        <v>2.0714236111111111E-3</v>
      </c>
      <c r="I39" s="42">
        <v>3.472222222222222E-3</v>
      </c>
      <c r="J39" s="39">
        <v>8.6061342592592596E-3</v>
      </c>
      <c r="K39" s="43">
        <v>25</v>
      </c>
    </row>
    <row r="40" spans="1:11" x14ac:dyDescent="0.25">
      <c r="A40" s="23">
        <v>2</v>
      </c>
      <c r="B40" s="23">
        <v>49</v>
      </c>
      <c r="C40" s="24" t="s">
        <v>68</v>
      </c>
      <c r="D40" s="24" t="s">
        <v>69</v>
      </c>
      <c r="E40" s="32">
        <v>2.2005902777777779E-3</v>
      </c>
      <c r="F40" s="32">
        <v>2.2627199074074073E-3</v>
      </c>
      <c r="G40" s="32">
        <v>2.0712152777777777E-3</v>
      </c>
      <c r="H40" s="32">
        <v>2.1465162037037039E-3</v>
      </c>
      <c r="J40" s="39">
        <v>8.6810416666666668E-3</v>
      </c>
      <c r="K40" s="43">
        <v>18</v>
      </c>
    </row>
    <row r="41" spans="1:11" x14ac:dyDescent="0.25">
      <c r="A41" s="23">
        <v>3</v>
      </c>
      <c r="B41" s="23">
        <v>30</v>
      </c>
      <c r="C41" s="24" t="s">
        <v>70</v>
      </c>
      <c r="D41" s="24" t="s">
        <v>71</v>
      </c>
      <c r="E41" s="32">
        <v>2.3541898148148146E-3</v>
      </c>
      <c r="F41" s="32">
        <v>2.302152777777778E-3</v>
      </c>
      <c r="G41" s="32">
        <v>2.0563078703703702E-3</v>
      </c>
      <c r="H41" s="32">
        <v>2.1047685185185184E-3</v>
      </c>
      <c r="I41" s="42">
        <v>3.472222222222222E-3</v>
      </c>
      <c r="J41" s="39">
        <v>8.875289351851853E-3</v>
      </c>
      <c r="K41" s="43">
        <v>15</v>
      </c>
    </row>
    <row r="42" spans="1:11" x14ac:dyDescent="0.25">
      <c r="A42" s="23">
        <v>4</v>
      </c>
      <c r="B42" s="23">
        <v>4</v>
      </c>
      <c r="C42" s="24" t="s">
        <v>72</v>
      </c>
      <c r="D42" s="24" t="s">
        <v>45</v>
      </c>
      <c r="E42" s="32">
        <v>2.2704976851851853E-3</v>
      </c>
      <c r="F42" s="32">
        <v>2.255960648148148E-3</v>
      </c>
      <c r="G42" s="32">
        <v>2.3199189814814814E-3</v>
      </c>
      <c r="H42" s="32">
        <v>2.1730902777777777E-3</v>
      </c>
      <c r="J42" s="39">
        <v>9.0194675925925928E-3</v>
      </c>
      <c r="K42" s="43">
        <v>12</v>
      </c>
    </row>
    <row r="43" spans="1:11" x14ac:dyDescent="0.25">
      <c r="A43" s="23">
        <v>5</v>
      </c>
      <c r="B43" s="23">
        <v>39</v>
      </c>
      <c r="C43" s="24" t="s">
        <v>73</v>
      </c>
      <c r="D43" s="24" t="s">
        <v>71</v>
      </c>
      <c r="E43" s="32">
        <v>2.3410532407407408E-3</v>
      </c>
      <c r="F43" s="32">
        <v>2.4472569444444442E-3</v>
      </c>
      <c r="G43" s="32">
        <v>2.0867592592592591E-3</v>
      </c>
      <c r="H43" s="32">
        <v>2.1936458333333335E-3</v>
      </c>
      <c r="J43" s="39">
        <v>9.0687152777777762E-3</v>
      </c>
      <c r="K43" s="43">
        <v>10</v>
      </c>
    </row>
    <row r="44" spans="1:11" x14ac:dyDescent="0.25">
      <c r="A44" s="23">
        <v>6</v>
      </c>
      <c r="B44" s="23">
        <v>77</v>
      </c>
      <c r="C44" s="24" t="s">
        <v>74</v>
      </c>
      <c r="D44" s="24" t="s">
        <v>75</v>
      </c>
      <c r="E44" s="32">
        <v>2.3163194444444446E-3</v>
      </c>
      <c r="F44" s="32">
        <v>2.2770717592592595E-3</v>
      </c>
      <c r="G44" s="32">
        <v>2.2200115740740743E-3</v>
      </c>
      <c r="H44" s="32">
        <v>2.2743865740740741E-3</v>
      </c>
      <c r="J44" s="39">
        <v>9.0877893518518521E-3</v>
      </c>
      <c r="K44" s="43">
        <v>8</v>
      </c>
    </row>
    <row r="45" spans="1:11" x14ac:dyDescent="0.25">
      <c r="A45" s="23">
        <v>7</v>
      </c>
      <c r="B45" s="23">
        <v>53</v>
      </c>
      <c r="C45" s="24" t="s">
        <v>76</v>
      </c>
      <c r="D45" s="24" t="s">
        <v>77</v>
      </c>
      <c r="E45" s="32">
        <v>2.4175347222222224E-3</v>
      </c>
      <c r="F45" s="32">
        <v>2.2704050925925925E-3</v>
      </c>
      <c r="G45" s="32">
        <v>2.2191782407407407E-3</v>
      </c>
      <c r="H45" s="32">
        <v>2.229664351851852E-3</v>
      </c>
      <c r="J45" s="39">
        <v>9.1367824074074077E-3</v>
      </c>
      <c r="K45" s="43">
        <v>6</v>
      </c>
    </row>
    <row r="46" spans="1:11" x14ac:dyDescent="0.25">
      <c r="A46" s="23">
        <v>8</v>
      </c>
      <c r="B46" s="23">
        <v>3</v>
      </c>
      <c r="C46" s="24" t="s">
        <v>78</v>
      </c>
      <c r="D46" s="24" t="s">
        <v>79</v>
      </c>
      <c r="E46" s="32">
        <v>2.3509490740740743E-3</v>
      </c>
      <c r="F46" s="32">
        <v>2.3597569444444443E-3</v>
      </c>
      <c r="G46" s="32">
        <v>2.2476851851851855E-3</v>
      </c>
      <c r="H46" s="32">
        <v>2.2336574074074077E-3</v>
      </c>
      <c r="J46" s="39">
        <v>9.1920486111111109E-3</v>
      </c>
      <c r="K46" s="43">
        <v>4</v>
      </c>
    </row>
    <row r="47" spans="1:11" x14ac:dyDescent="0.25">
      <c r="A47" s="23">
        <v>9</v>
      </c>
      <c r="B47" s="23">
        <v>29</v>
      </c>
      <c r="C47" s="24" t="s">
        <v>80</v>
      </c>
      <c r="D47" s="24" t="s">
        <v>81</v>
      </c>
      <c r="E47" s="32">
        <v>2.3327199074074071E-3</v>
      </c>
      <c r="F47" s="32">
        <v>2.4201273148148146E-3</v>
      </c>
      <c r="G47" s="32">
        <v>2.2733564814814812E-3</v>
      </c>
      <c r="H47" s="32">
        <v>2.2387384259259261E-3</v>
      </c>
      <c r="J47" s="39">
        <v>9.2649421296296299E-3</v>
      </c>
      <c r="K47" s="43">
        <v>2</v>
      </c>
    </row>
    <row r="48" spans="1:11" x14ac:dyDescent="0.25">
      <c r="A48" s="23">
        <v>10</v>
      </c>
      <c r="B48" s="23">
        <v>89</v>
      </c>
      <c r="C48" s="24" t="s">
        <v>82</v>
      </c>
      <c r="D48" s="24" t="s">
        <v>83</v>
      </c>
      <c r="E48" s="32">
        <v>2.5431828703703701E-3</v>
      </c>
      <c r="F48" s="32">
        <v>2.3839236111111114E-3</v>
      </c>
      <c r="G48" s="32">
        <v>2.2640856481481483E-3</v>
      </c>
      <c r="H48" s="32">
        <v>2.2145717592592594E-3</v>
      </c>
      <c r="J48" s="39">
        <v>9.4057638888888889E-3</v>
      </c>
      <c r="K48" s="43">
        <v>1</v>
      </c>
    </row>
    <row r="49" spans="1:11" x14ac:dyDescent="0.25">
      <c r="A49" s="23">
        <v>11</v>
      </c>
      <c r="B49" s="23">
        <v>9</v>
      </c>
      <c r="C49" s="24" t="s">
        <v>84</v>
      </c>
      <c r="D49" s="24" t="s">
        <v>58</v>
      </c>
      <c r="E49" s="32">
        <v>2.3092824074074075E-3</v>
      </c>
      <c r="F49" s="32">
        <v>2.4055902777777778E-3</v>
      </c>
      <c r="G49" s="32">
        <v>2.2886226851851852E-3</v>
      </c>
      <c r="H49" s="32">
        <v>2.5376273148148146E-3</v>
      </c>
      <c r="J49" s="39">
        <v>9.5411226851851855E-3</v>
      </c>
    </row>
    <row r="50" spans="1:11" x14ac:dyDescent="0.25">
      <c r="A50" s="23">
        <v>12</v>
      </c>
      <c r="B50" s="23">
        <v>146</v>
      </c>
      <c r="C50" s="24" t="s">
        <v>85</v>
      </c>
      <c r="D50" s="24" t="s">
        <v>25</v>
      </c>
      <c r="E50" s="32">
        <v>2.2788310185185186E-3</v>
      </c>
      <c r="F50" s="32">
        <v>2.5145717592592594E-3</v>
      </c>
      <c r="G50" s="32">
        <v>2.5456597222222222E-3</v>
      </c>
      <c r="H50" s="32">
        <v>2.309212962962963E-3</v>
      </c>
      <c r="J50" s="39">
        <v>9.6482754629629627E-3</v>
      </c>
    </row>
    <row r="51" spans="1:11" x14ac:dyDescent="0.25">
      <c r="A51" s="23">
        <v>13</v>
      </c>
      <c r="B51" s="23">
        <v>92</v>
      </c>
      <c r="C51" s="24" t="s">
        <v>86</v>
      </c>
      <c r="D51" s="24" t="s">
        <v>77</v>
      </c>
      <c r="E51" s="32">
        <v>2.5993865740740743E-3</v>
      </c>
      <c r="F51" s="32">
        <v>2.6124421296296295E-3</v>
      </c>
      <c r="G51" s="32">
        <v>2.3334375E-3</v>
      </c>
      <c r="H51" s="32">
        <v>2.388472222222222E-3</v>
      </c>
      <c r="J51" s="39">
        <v>9.9337384259259257E-3</v>
      </c>
    </row>
    <row r="52" spans="1:11" x14ac:dyDescent="0.25">
      <c r="A52" s="23">
        <v>14</v>
      </c>
      <c r="B52" s="23">
        <v>123</v>
      </c>
      <c r="C52" s="24" t="s">
        <v>87</v>
      </c>
      <c r="D52" s="24" t="s">
        <v>75</v>
      </c>
      <c r="E52" s="32">
        <v>2.1949421296296296E-3</v>
      </c>
      <c r="F52" s="32">
        <v>2.1935532407407411E-3</v>
      </c>
      <c r="G52" s="36">
        <v>2.9629629629629628E-3</v>
      </c>
      <c r="H52" s="36">
        <v>2.8819444444444444E-3</v>
      </c>
      <c r="J52" s="39">
        <v>1.0233402777777777E-2</v>
      </c>
    </row>
    <row r="53" spans="1:11" x14ac:dyDescent="0.25">
      <c r="A53" s="23">
        <v>15</v>
      </c>
      <c r="B53" s="23">
        <v>12</v>
      </c>
      <c r="C53" s="24" t="s">
        <v>88</v>
      </c>
      <c r="D53" s="24" t="s">
        <v>89</v>
      </c>
      <c r="E53" s="32">
        <v>2.8319675925925925E-3</v>
      </c>
      <c r="F53" s="32">
        <v>2.7857754629629634E-3</v>
      </c>
      <c r="G53" s="32">
        <v>2.4632523148148148E-3</v>
      </c>
      <c r="H53" s="32">
        <v>2.5351388888888889E-3</v>
      </c>
      <c r="J53" s="39">
        <v>1.0616134259259259E-2</v>
      </c>
    </row>
    <row r="54" spans="1:11" x14ac:dyDescent="0.25">
      <c r="A54" s="23">
        <v>16</v>
      </c>
      <c r="B54" s="23">
        <v>132</v>
      </c>
      <c r="C54" s="24" t="s">
        <v>90</v>
      </c>
      <c r="D54" s="24" t="s">
        <v>91</v>
      </c>
      <c r="E54" s="32">
        <v>2.6539236111111108E-3</v>
      </c>
      <c r="F54" s="32">
        <v>2.7176157407407409E-3</v>
      </c>
      <c r="G54" s="32">
        <v>2.4827893518518519E-3</v>
      </c>
      <c r="H54" s="32">
        <v>2.6826273148148148E-3</v>
      </c>
      <c r="I54" s="42">
        <v>4.5138888888888888E-2</v>
      </c>
      <c r="J54" s="39">
        <v>1.1289270833333335E-2</v>
      </c>
    </row>
    <row r="55" spans="1:11" x14ac:dyDescent="0.25">
      <c r="A55" s="23">
        <v>17</v>
      </c>
      <c r="B55" s="23">
        <v>81</v>
      </c>
      <c r="C55" s="24" t="s">
        <v>92</v>
      </c>
      <c r="D55" s="24" t="s">
        <v>93</v>
      </c>
      <c r="E55" s="32">
        <v>2.9407870370370373E-3</v>
      </c>
      <c r="F55" s="32">
        <v>2.7408680555555554E-3</v>
      </c>
      <c r="G55" s="32">
        <v>2.9137962962962963E-3</v>
      </c>
      <c r="H55" s="32">
        <v>2.8349537037037041E-3</v>
      </c>
      <c r="J55" s="39">
        <v>1.1430405092592593E-2</v>
      </c>
    </row>
    <row r="56" spans="1:11" x14ac:dyDescent="0.25">
      <c r="A56" s="23">
        <v>18</v>
      </c>
      <c r="B56" s="23">
        <v>33</v>
      </c>
      <c r="C56" s="24" t="s">
        <v>94</v>
      </c>
      <c r="D56" s="24" t="s">
        <v>95</v>
      </c>
      <c r="E56" s="32">
        <v>3.7961342592592595E-3</v>
      </c>
      <c r="F56" s="32">
        <v>2.7740162037037039E-3</v>
      </c>
      <c r="G56" s="32">
        <v>2.7555671296296299E-3</v>
      </c>
      <c r="H56" s="32">
        <v>2.7273495370370368E-3</v>
      </c>
      <c r="J56" s="39">
        <v>1.2053067129629629E-2</v>
      </c>
    </row>
    <row r="57" spans="1:11" x14ac:dyDescent="0.25">
      <c r="A57" s="86" t="s">
        <v>96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 x14ac:dyDescent="0.25">
      <c r="A58" s="23" t="s">
        <v>1</v>
      </c>
      <c r="B58" s="23" t="s">
        <v>2</v>
      </c>
      <c r="C58" s="24" t="s">
        <v>3</v>
      </c>
      <c r="D58" s="24" t="s">
        <v>4</v>
      </c>
      <c r="E58" s="23" t="s">
        <v>5</v>
      </c>
      <c r="F58" s="23" t="s">
        <v>6</v>
      </c>
      <c r="G58" s="23" t="s">
        <v>7</v>
      </c>
      <c r="H58" s="23" t="s">
        <v>8</v>
      </c>
      <c r="I58" s="23" t="s">
        <v>9</v>
      </c>
      <c r="J58" s="22" t="s">
        <v>10</v>
      </c>
      <c r="K58" s="27" t="s">
        <v>161</v>
      </c>
    </row>
    <row r="59" spans="1:11" x14ac:dyDescent="0.25">
      <c r="A59" s="23">
        <v>1</v>
      </c>
      <c r="B59" s="23">
        <v>13</v>
      </c>
      <c r="C59" s="24" t="s">
        <v>97</v>
      </c>
      <c r="D59" s="24" t="s">
        <v>98</v>
      </c>
      <c r="E59" s="32">
        <v>2.1364236111111111E-3</v>
      </c>
      <c r="F59" s="32">
        <v>2.0431828703703701E-3</v>
      </c>
      <c r="G59" s="32">
        <v>2.0376851851851853E-3</v>
      </c>
      <c r="H59" s="32">
        <v>2.0692939814814814E-3</v>
      </c>
      <c r="J59" s="39">
        <v>8.2865856481481471E-3</v>
      </c>
      <c r="K59" s="43">
        <v>25</v>
      </c>
    </row>
    <row r="60" spans="1:11" x14ac:dyDescent="0.25">
      <c r="A60" s="23">
        <v>2</v>
      </c>
      <c r="B60" s="23">
        <v>222</v>
      </c>
      <c r="C60" s="24" t="s">
        <v>99</v>
      </c>
      <c r="D60" s="24" t="s">
        <v>100</v>
      </c>
      <c r="E60" s="32">
        <v>2.3013310185185185E-3</v>
      </c>
      <c r="F60" s="32">
        <v>2.2257754629629628E-3</v>
      </c>
      <c r="G60" s="32">
        <v>2.1357407407407406E-3</v>
      </c>
      <c r="H60" s="32">
        <v>2.1015277777777781E-3</v>
      </c>
      <c r="I60" s="42">
        <v>6.9444444444444441E-3</v>
      </c>
      <c r="J60" s="39">
        <v>8.8801157407407422E-3</v>
      </c>
      <c r="K60" s="43">
        <v>18</v>
      </c>
    </row>
    <row r="61" spans="1:11" x14ac:dyDescent="0.25">
      <c r="A61" s="23">
        <v>3</v>
      </c>
      <c r="B61" s="23">
        <v>88</v>
      </c>
      <c r="C61" s="24" t="s">
        <v>101</v>
      </c>
      <c r="D61" s="24" t="s">
        <v>102</v>
      </c>
      <c r="E61" s="32">
        <v>2.2229861111111109E-3</v>
      </c>
      <c r="F61" s="32">
        <v>2.3043865740740741E-3</v>
      </c>
      <c r="G61" s="32">
        <v>2.2137037037037038E-3</v>
      </c>
      <c r="H61" s="32">
        <v>2.1715162037037037E-3</v>
      </c>
      <c r="J61" s="39">
        <v>8.9125925925925935E-3</v>
      </c>
      <c r="K61" s="43">
        <v>15</v>
      </c>
    </row>
    <row r="62" spans="1:11" x14ac:dyDescent="0.25">
      <c r="A62" s="23">
        <v>4</v>
      </c>
      <c r="B62" s="23">
        <v>102</v>
      </c>
      <c r="C62" s="24" t="s">
        <v>103</v>
      </c>
      <c r="D62" s="24" t="s">
        <v>77</v>
      </c>
      <c r="E62" s="32">
        <v>2.4746527777777774E-3</v>
      </c>
      <c r="F62" s="32">
        <v>2.3183680555555557E-3</v>
      </c>
      <c r="G62" s="32">
        <v>2.0712962962962963E-3</v>
      </c>
      <c r="H62" s="32">
        <v>2.1243055555555559E-3</v>
      </c>
      <c r="J62" s="39">
        <v>8.9886226851851863E-3</v>
      </c>
      <c r="K62" s="43">
        <v>12</v>
      </c>
    </row>
    <row r="63" spans="1:11" x14ac:dyDescent="0.25">
      <c r="A63" s="23">
        <v>5</v>
      </c>
      <c r="B63" s="23">
        <v>93</v>
      </c>
      <c r="C63" s="24" t="s">
        <v>104</v>
      </c>
      <c r="D63" s="24" t="s">
        <v>25</v>
      </c>
      <c r="E63" s="32">
        <v>2.3571527777777779E-3</v>
      </c>
      <c r="F63" s="32">
        <v>2.3997569444444444E-3</v>
      </c>
      <c r="G63" s="32">
        <v>2.3444444444444446E-3</v>
      </c>
      <c r="H63" s="32">
        <v>2.3867129629629629E-3</v>
      </c>
      <c r="J63" s="39">
        <v>9.4880671296296293E-3</v>
      </c>
      <c r="K63" s="43">
        <v>10</v>
      </c>
    </row>
    <row r="64" spans="1:11" x14ac:dyDescent="0.25">
      <c r="A64" s="23">
        <v>6</v>
      </c>
      <c r="B64" s="23">
        <v>54</v>
      </c>
      <c r="C64" s="24" t="s">
        <v>105</v>
      </c>
      <c r="D64" s="24" t="s">
        <v>106</v>
      </c>
      <c r="E64" s="32">
        <v>2.4482754629629629E-3</v>
      </c>
      <c r="F64" s="32">
        <v>2.4681828703703706E-3</v>
      </c>
      <c r="G64" s="32">
        <v>2.4306481481481484E-3</v>
      </c>
      <c r="H64" s="32">
        <v>2.3229976851851853E-3</v>
      </c>
      <c r="J64" s="39">
        <v>9.6701041666666671E-3</v>
      </c>
      <c r="K64" s="43">
        <v>8</v>
      </c>
    </row>
    <row r="65" spans="1:11" x14ac:dyDescent="0.25">
      <c r="A65" s="23">
        <v>7</v>
      </c>
      <c r="B65" s="23">
        <v>71</v>
      </c>
      <c r="C65" s="24" t="s">
        <v>107</v>
      </c>
      <c r="D65" s="24" t="s">
        <v>106</v>
      </c>
      <c r="E65" s="32">
        <v>2.6392939814814816E-3</v>
      </c>
      <c r="F65" s="32">
        <v>2.5706828703703703E-3</v>
      </c>
      <c r="G65" s="32">
        <v>2.2973958333333331E-3</v>
      </c>
      <c r="H65" s="32">
        <v>2.409479166666667E-3</v>
      </c>
      <c r="J65" s="39">
        <v>9.916851851851852E-3</v>
      </c>
      <c r="K65" s="43">
        <v>6</v>
      </c>
    </row>
    <row r="66" spans="1:11" x14ac:dyDescent="0.25">
      <c r="A66" s="23">
        <v>8</v>
      </c>
      <c r="B66" s="23">
        <v>48</v>
      </c>
      <c r="C66" s="24" t="s">
        <v>108</v>
      </c>
      <c r="D66" s="24" t="s">
        <v>106</v>
      </c>
      <c r="E66" s="32">
        <v>2.6032870370370372E-3</v>
      </c>
      <c r="F66" s="32">
        <v>2.3842939814814816E-3</v>
      </c>
      <c r="G66" s="32">
        <v>2.404351851851852E-3</v>
      </c>
      <c r="H66" s="32">
        <v>2.5925925925925925E-3</v>
      </c>
      <c r="I66" s="42">
        <v>3.472222222222222E-3</v>
      </c>
      <c r="J66" s="39">
        <v>1.0042395833333334E-2</v>
      </c>
      <c r="K66" s="43">
        <v>4</v>
      </c>
    </row>
    <row r="67" spans="1:11" x14ac:dyDescent="0.25">
      <c r="A67" s="23">
        <v>9</v>
      </c>
      <c r="B67" s="23">
        <v>2</v>
      </c>
      <c r="C67" s="24" t="s">
        <v>109</v>
      </c>
      <c r="D67" s="24" t="s">
        <v>77</v>
      </c>
      <c r="E67" s="32">
        <v>3.1105787037037035E-3</v>
      </c>
      <c r="F67" s="32">
        <v>2.2977199074074076E-3</v>
      </c>
      <c r="G67" s="32">
        <v>2.3478703703703704E-3</v>
      </c>
      <c r="H67" s="32">
        <v>2.1995717592592592E-3</v>
      </c>
      <c r="I67" s="42">
        <v>2.0833333333333332E-2</v>
      </c>
      <c r="J67" s="39">
        <v>1.0302962962962963E-2</v>
      </c>
      <c r="K67" s="43">
        <v>2</v>
      </c>
    </row>
    <row r="68" spans="1:11" x14ac:dyDescent="0.25">
      <c r="A68" s="23">
        <v>10</v>
      </c>
      <c r="B68" s="23">
        <v>70</v>
      </c>
      <c r="C68" s="24" t="s">
        <v>110</v>
      </c>
      <c r="D68" s="24" t="s">
        <v>111</v>
      </c>
      <c r="E68" s="32">
        <v>2.5338310185185186E-3</v>
      </c>
      <c r="F68" s="32">
        <v>2.6010416666666664E-3</v>
      </c>
      <c r="G68" s="32">
        <v>2.4550925925925925E-3</v>
      </c>
      <c r="H68" s="32">
        <v>2.5437500000000004E-3</v>
      </c>
      <c r="I68" s="42">
        <v>2.0833333333333332E-2</v>
      </c>
      <c r="J68" s="39">
        <v>1.0480937500000001E-2</v>
      </c>
      <c r="K68" s="43">
        <v>1</v>
      </c>
    </row>
    <row r="69" spans="1:11" x14ac:dyDescent="0.25">
      <c r="A69" s="23">
        <v>11</v>
      </c>
      <c r="B69" s="23">
        <v>79</v>
      </c>
      <c r="C69" s="24" t="s">
        <v>112</v>
      </c>
      <c r="D69" s="24" t="s">
        <v>69</v>
      </c>
      <c r="E69" s="32">
        <v>3.6623379629629632E-3</v>
      </c>
      <c r="F69" s="32">
        <v>2.4852314814814811E-3</v>
      </c>
      <c r="G69" s="32">
        <v>2.3587152777777777E-3</v>
      </c>
      <c r="H69" s="32">
        <v>2.3700347222222226E-3</v>
      </c>
      <c r="I69" s="42">
        <v>2.0833333333333332E-2</v>
      </c>
      <c r="J69" s="39">
        <v>1.1223541666666665E-2</v>
      </c>
    </row>
    <row r="70" spans="1:11" x14ac:dyDescent="0.25">
      <c r="A70" s="86" t="s">
        <v>113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x14ac:dyDescent="0.25">
      <c r="A71" s="23" t="s">
        <v>1</v>
      </c>
      <c r="B71" s="23" t="s">
        <v>2</v>
      </c>
      <c r="C71" s="24" t="s">
        <v>3</v>
      </c>
      <c r="D71" s="24" t="s">
        <v>4</v>
      </c>
      <c r="E71" s="23" t="s">
        <v>5</v>
      </c>
      <c r="F71" s="23" t="s">
        <v>6</v>
      </c>
      <c r="G71" s="23" t="s">
        <v>7</v>
      </c>
      <c r="H71" s="23" t="s">
        <v>8</v>
      </c>
      <c r="I71" s="23" t="s">
        <v>9</v>
      </c>
      <c r="J71" s="22" t="s">
        <v>10</v>
      </c>
      <c r="K71" s="27" t="s">
        <v>161</v>
      </c>
    </row>
    <row r="72" spans="1:11" x14ac:dyDescent="0.25">
      <c r="A72" s="23">
        <v>1</v>
      </c>
      <c r="B72" s="23">
        <v>99</v>
      </c>
      <c r="C72" s="24" t="s">
        <v>114</v>
      </c>
      <c r="D72" s="24" t="s">
        <v>115</v>
      </c>
      <c r="E72" s="32">
        <v>2.1114236111111112E-3</v>
      </c>
      <c r="F72" s="32">
        <v>2.101516203703704E-3</v>
      </c>
      <c r="G72" s="32">
        <v>2.1410185185185187E-3</v>
      </c>
      <c r="H72" s="32">
        <v>2.0442939814814816E-3</v>
      </c>
      <c r="J72" s="39">
        <v>8.398252314814815E-3</v>
      </c>
      <c r="K72" s="43">
        <v>25</v>
      </c>
    </row>
    <row r="73" spans="1:11" x14ac:dyDescent="0.25">
      <c r="A73" s="23">
        <v>2</v>
      </c>
      <c r="B73" s="23">
        <v>44</v>
      </c>
      <c r="C73" s="24" t="s">
        <v>116</v>
      </c>
      <c r="D73" s="24" t="s">
        <v>115</v>
      </c>
      <c r="E73" s="32">
        <v>2.2392939814814814E-3</v>
      </c>
      <c r="F73" s="32">
        <v>1.9736574074074075E-3</v>
      </c>
      <c r="G73" s="32">
        <v>2.1030555555555555E-3</v>
      </c>
      <c r="H73" s="32">
        <v>2.1087384259259258E-3</v>
      </c>
      <c r="J73" s="39">
        <v>8.4247453703703706E-3</v>
      </c>
      <c r="K73" s="43">
        <v>18</v>
      </c>
    </row>
    <row r="74" spans="1:11" x14ac:dyDescent="0.25">
      <c r="A74" s="23">
        <v>3</v>
      </c>
      <c r="B74" s="23">
        <v>23</v>
      </c>
      <c r="C74" s="24" t="s">
        <v>117</v>
      </c>
      <c r="D74" s="24" t="s">
        <v>118</v>
      </c>
      <c r="E74" s="32">
        <v>2.2217013888888889E-3</v>
      </c>
      <c r="F74" s="32">
        <v>2.3117013888888887E-3</v>
      </c>
      <c r="G74" s="32">
        <v>2.1737037037037037E-3</v>
      </c>
      <c r="H74" s="32">
        <v>2.1374421296296298E-3</v>
      </c>
      <c r="J74" s="39">
        <v>8.8445486111111121E-3</v>
      </c>
      <c r="K74" s="43">
        <v>15</v>
      </c>
    </row>
    <row r="75" spans="1:11" x14ac:dyDescent="0.25">
      <c r="A75" s="23">
        <v>4</v>
      </c>
      <c r="B75" s="23">
        <v>35</v>
      </c>
      <c r="C75" s="24" t="s">
        <v>119</v>
      </c>
      <c r="D75" s="24" t="s">
        <v>120</v>
      </c>
      <c r="E75" s="32">
        <v>2.4691087962962961E-3</v>
      </c>
      <c r="F75" s="32">
        <v>2.3705902777777779E-3</v>
      </c>
      <c r="G75" s="32">
        <v>2.3564814814814815E-3</v>
      </c>
      <c r="H75" s="32">
        <v>2.4390162037037037E-3</v>
      </c>
      <c r="I75" s="42">
        <v>3.472222222222222E-3</v>
      </c>
      <c r="J75" s="39">
        <v>9.6930671296296296E-3</v>
      </c>
      <c r="K75" s="43">
        <v>12</v>
      </c>
    </row>
    <row r="76" spans="1:11" x14ac:dyDescent="0.25">
      <c r="A76" s="23">
        <v>5</v>
      </c>
      <c r="B76" s="23">
        <v>87</v>
      </c>
      <c r="C76" s="24" t="s">
        <v>121</v>
      </c>
      <c r="D76" s="24" t="s">
        <v>122</v>
      </c>
      <c r="E76" s="32">
        <v>2.4656828703703703E-3</v>
      </c>
      <c r="F76" s="32">
        <v>2.4350347222222225E-3</v>
      </c>
      <c r="G76" s="32">
        <v>2.4172222222222221E-3</v>
      </c>
      <c r="H76" s="32">
        <v>2.3842939814814816E-3</v>
      </c>
      <c r="J76" s="39">
        <v>9.7022337962962956E-3</v>
      </c>
      <c r="K76" s="43">
        <v>10</v>
      </c>
    </row>
    <row r="77" spans="1:11" x14ac:dyDescent="0.25">
      <c r="A77" s="23">
        <v>6</v>
      </c>
      <c r="B77" s="23">
        <v>80</v>
      </c>
      <c r="C77" s="24" t="s">
        <v>123</v>
      </c>
      <c r="D77" s="24" t="s">
        <v>124</v>
      </c>
      <c r="E77" s="32">
        <v>2.3830902777777778E-3</v>
      </c>
      <c r="F77" s="32">
        <v>2.5007754629629629E-3</v>
      </c>
      <c r="G77" s="32">
        <v>2.5237152777777779E-3</v>
      </c>
      <c r="H77" s="32">
        <v>2.268645833333333E-3</v>
      </c>
      <c r="I77" s="42">
        <v>6.9444444444444441E-3</v>
      </c>
      <c r="J77" s="39">
        <v>9.7919675925925934E-3</v>
      </c>
      <c r="K77" s="43">
        <v>8</v>
      </c>
    </row>
    <row r="78" spans="1:11" x14ac:dyDescent="0.25">
      <c r="A78" s="23">
        <v>7</v>
      </c>
      <c r="B78" s="23">
        <v>37</v>
      </c>
      <c r="C78" s="24" t="s">
        <v>125</v>
      </c>
      <c r="D78" s="24" t="s">
        <v>126</v>
      </c>
      <c r="E78" s="32">
        <v>2.6323495370370372E-3</v>
      </c>
      <c r="F78" s="32">
        <v>2.4678125E-3</v>
      </c>
      <c r="G78" s="32">
        <v>2.4036111111111111E-3</v>
      </c>
      <c r="H78" s="32">
        <v>2.4334722222222223E-3</v>
      </c>
      <c r="J78" s="39">
        <v>9.9372453703703706E-3</v>
      </c>
      <c r="K78" s="43">
        <v>6</v>
      </c>
    </row>
    <row r="79" spans="1:11" x14ac:dyDescent="0.25">
      <c r="A79" s="23">
        <v>8</v>
      </c>
      <c r="B79" s="23">
        <v>56</v>
      </c>
      <c r="C79" s="24" t="s">
        <v>127</v>
      </c>
      <c r="D79" s="24" t="s">
        <v>128</v>
      </c>
      <c r="E79" s="32">
        <v>2.5409606481481485E-3</v>
      </c>
      <c r="F79" s="32">
        <v>2.2751273148148149E-3</v>
      </c>
      <c r="G79" s="36">
        <v>2.5925925925925925E-3</v>
      </c>
      <c r="H79" s="36">
        <v>2.5462962962962961E-3</v>
      </c>
      <c r="I79" s="42">
        <v>3.472222222222222E-3</v>
      </c>
      <c r="J79" s="39">
        <v>1.0012847222222222E-2</v>
      </c>
      <c r="K79" s="43">
        <v>4</v>
      </c>
    </row>
    <row r="80" spans="1:11" x14ac:dyDescent="0.25">
      <c r="A80" s="23">
        <v>9</v>
      </c>
      <c r="B80" s="23">
        <v>86</v>
      </c>
      <c r="C80" s="24" t="s">
        <v>129</v>
      </c>
      <c r="D80" s="24" t="s">
        <v>130</v>
      </c>
      <c r="E80" s="32">
        <v>2.512071759259259E-3</v>
      </c>
      <c r="F80" s="32">
        <v>2.5552199074074075E-3</v>
      </c>
      <c r="G80" s="32">
        <v>2.5365740740740743E-3</v>
      </c>
      <c r="H80" s="32">
        <v>2.4868865740740741E-3</v>
      </c>
      <c r="J80" s="39">
        <v>1.0090752314814816E-2</v>
      </c>
      <c r="K80" s="43">
        <v>2</v>
      </c>
    </row>
    <row r="81" spans="1:11" x14ac:dyDescent="0.25">
      <c r="A81" s="23">
        <v>10</v>
      </c>
      <c r="B81" s="23">
        <v>36</v>
      </c>
      <c r="C81" s="24" t="s">
        <v>131</v>
      </c>
      <c r="D81" s="24" t="s">
        <v>132</v>
      </c>
      <c r="E81" s="32">
        <v>2.581701388888889E-3</v>
      </c>
      <c r="F81" s="32">
        <v>2.6872569444444448E-3</v>
      </c>
      <c r="G81" s="32">
        <v>2.3593518518518516E-3</v>
      </c>
      <c r="H81" s="32">
        <v>2.4924421296296296E-3</v>
      </c>
      <c r="I81" s="42">
        <v>3.472222222222222E-3</v>
      </c>
      <c r="J81" s="39">
        <v>1.0178622685185186E-2</v>
      </c>
      <c r="K81" s="43">
        <v>1</v>
      </c>
    </row>
    <row r="82" spans="1:11" x14ac:dyDescent="0.25">
      <c r="A82" s="23">
        <v>11</v>
      </c>
      <c r="B82" s="23">
        <v>6</v>
      </c>
      <c r="C82" s="24" t="s">
        <v>133</v>
      </c>
      <c r="D82" s="24" t="s">
        <v>132</v>
      </c>
      <c r="E82" s="32">
        <v>2.4777199074074072E-3</v>
      </c>
      <c r="F82" s="36">
        <v>2.7430555555555559E-3</v>
      </c>
      <c r="G82" s="36">
        <v>2.5925925925925925E-3</v>
      </c>
      <c r="H82" s="36">
        <v>2.5462962962962961E-3</v>
      </c>
      <c r="J82" s="39">
        <v>1.0359664351851853E-2</v>
      </c>
      <c r="K82" s="43"/>
    </row>
    <row r="83" spans="1:11" x14ac:dyDescent="0.25">
      <c r="A83" s="23">
        <v>12</v>
      </c>
      <c r="B83" s="23">
        <v>96</v>
      </c>
      <c r="C83" s="24" t="s">
        <v>134</v>
      </c>
      <c r="D83" s="24" t="s">
        <v>118</v>
      </c>
      <c r="E83" s="32">
        <v>2.6981828703703703E-3</v>
      </c>
      <c r="F83" s="32">
        <v>2.5694791666666665E-3</v>
      </c>
      <c r="G83" s="32">
        <v>2.4700925925925927E-3</v>
      </c>
      <c r="H83" s="32">
        <v>2.4224537037037036E-3</v>
      </c>
      <c r="I83" s="42">
        <v>2.0833333333333332E-2</v>
      </c>
      <c r="J83" s="39">
        <v>1.0507430555555556E-2</v>
      </c>
    </row>
    <row r="84" spans="1:11" x14ac:dyDescent="0.25">
      <c r="A84" s="23">
        <v>13</v>
      </c>
      <c r="B84" s="23">
        <v>125</v>
      </c>
      <c r="C84" s="24" t="s">
        <v>160</v>
      </c>
      <c r="D84" s="24" t="s">
        <v>135</v>
      </c>
      <c r="E84" s="32">
        <v>2.7913310185185189E-3</v>
      </c>
      <c r="F84" s="36">
        <v>2.7430555555555559E-3</v>
      </c>
      <c r="G84" s="36">
        <v>2.5925925925925925E-3</v>
      </c>
      <c r="H84" s="36">
        <v>2.5462962962962961E-3</v>
      </c>
      <c r="J84" s="39">
        <v>1.0673275462962963E-2</v>
      </c>
    </row>
    <row r="85" spans="1:11" x14ac:dyDescent="0.25">
      <c r="A85" s="86" t="s">
        <v>452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1:11" x14ac:dyDescent="0.25">
      <c r="A86" s="23" t="s">
        <v>1</v>
      </c>
      <c r="B86" s="23" t="s">
        <v>2</v>
      </c>
      <c r="C86" s="24" t="s">
        <v>3</v>
      </c>
      <c r="D86" s="24" t="s">
        <v>4</v>
      </c>
      <c r="E86" s="23" t="s">
        <v>5</v>
      </c>
      <c r="F86" s="23" t="s">
        <v>6</v>
      </c>
      <c r="G86" s="23" t="s">
        <v>7</v>
      </c>
      <c r="H86" s="23" t="s">
        <v>8</v>
      </c>
      <c r="I86" s="23" t="s">
        <v>9</v>
      </c>
      <c r="J86" s="22" t="s">
        <v>10</v>
      </c>
      <c r="K86" s="27" t="s">
        <v>161</v>
      </c>
    </row>
    <row r="87" spans="1:11" x14ac:dyDescent="0.25">
      <c r="A87" s="23">
        <v>1</v>
      </c>
      <c r="B87" s="23">
        <v>61</v>
      </c>
      <c r="C87" s="24" t="s">
        <v>136</v>
      </c>
      <c r="D87" s="24" t="s">
        <v>137</v>
      </c>
      <c r="E87" s="32">
        <v>1.470775462962963E-3</v>
      </c>
      <c r="F87" s="32">
        <v>1.4933680555555557E-3</v>
      </c>
      <c r="G87" s="32">
        <v>1.4557407407407407E-3</v>
      </c>
      <c r="H87" s="32">
        <v>1.4634722222222221E-3</v>
      </c>
      <c r="J87" s="39">
        <v>5.8833564814814825E-3</v>
      </c>
      <c r="K87" s="43">
        <v>25</v>
      </c>
    </row>
    <row r="88" spans="1:11" x14ac:dyDescent="0.25">
      <c r="A88" s="23">
        <v>2</v>
      </c>
      <c r="B88" s="23">
        <v>97</v>
      </c>
      <c r="C88" s="24" t="s">
        <v>138</v>
      </c>
      <c r="D88" s="24" t="s">
        <v>69</v>
      </c>
      <c r="E88" s="32">
        <v>1.5479976851851852E-3</v>
      </c>
      <c r="F88" s="32">
        <v>1.5404050925925923E-3</v>
      </c>
      <c r="G88" s="32">
        <v>1.5169444444444447E-3</v>
      </c>
      <c r="H88" s="32">
        <v>1.5318981481481483E-3</v>
      </c>
      <c r="J88" s="39">
        <v>6.1372453703703702E-3</v>
      </c>
      <c r="K88" s="43">
        <v>18</v>
      </c>
    </row>
    <row r="89" spans="1:11" x14ac:dyDescent="0.25">
      <c r="A89" s="23">
        <v>3</v>
      </c>
      <c r="B89" s="23">
        <v>148</v>
      </c>
      <c r="C89" s="24" t="s">
        <v>139</v>
      </c>
      <c r="D89" s="24" t="s">
        <v>95</v>
      </c>
      <c r="E89" s="32">
        <v>1.5758564814814812E-3</v>
      </c>
      <c r="F89" s="32">
        <v>1.5344791666666666E-3</v>
      </c>
      <c r="G89" s="32">
        <v>1.5468518518518516E-3</v>
      </c>
      <c r="H89" s="32">
        <v>1.5422685185185186E-3</v>
      </c>
      <c r="J89" s="39">
        <v>6.1994560185185182E-3</v>
      </c>
      <c r="K89" s="43">
        <v>15</v>
      </c>
    </row>
    <row r="90" spans="1:11" x14ac:dyDescent="0.25">
      <c r="A90" s="23">
        <v>4</v>
      </c>
      <c r="B90" s="23">
        <v>133</v>
      </c>
      <c r="C90" s="24" t="s">
        <v>140</v>
      </c>
      <c r="D90" s="24" t="s">
        <v>12</v>
      </c>
      <c r="E90" s="32">
        <v>1.6190162037037035E-3</v>
      </c>
      <c r="F90" s="32">
        <v>1.6661458333333331E-3</v>
      </c>
      <c r="G90" s="32">
        <v>1.6238888888888889E-3</v>
      </c>
      <c r="H90" s="32">
        <v>1.7620717592592595E-3</v>
      </c>
      <c r="I90" s="42">
        <v>6.9444444444444441E-3</v>
      </c>
      <c r="J90" s="39">
        <v>6.7868634259259262E-3</v>
      </c>
      <c r="K90" s="43">
        <v>12</v>
      </c>
    </row>
    <row r="91" spans="1:11" x14ac:dyDescent="0.25">
      <c r="A91" s="23">
        <v>5</v>
      </c>
      <c r="B91" s="23">
        <v>11</v>
      </c>
      <c r="C91" s="24" t="s">
        <v>141</v>
      </c>
      <c r="D91" s="24" t="s">
        <v>142</v>
      </c>
      <c r="E91" s="32">
        <v>1.6803124999999997E-3</v>
      </c>
      <c r="F91" s="32">
        <v>1.7038310185185186E-3</v>
      </c>
      <c r="G91" s="32">
        <v>1.6737152777777777E-3</v>
      </c>
      <c r="H91" s="32">
        <v>1.6601273148148148E-3</v>
      </c>
      <c r="I91" s="42">
        <v>6.9444444444444441E-3</v>
      </c>
      <c r="J91" s="39">
        <v>6.8337268518518512E-3</v>
      </c>
      <c r="K91" s="43">
        <v>10</v>
      </c>
    </row>
    <row r="92" spans="1:11" x14ac:dyDescent="0.25">
      <c r="A92" s="23">
        <v>6</v>
      </c>
      <c r="B92" s="23">
        <v>66</v>
      </c>
      <c r="C92" s="24" t="s">
        <v>143</v>
      </c>
      <c r="D92" s="24" t="s">
        <v>144</v>
      </c>
      <c r="E92" s="32">
        <v>1.8838310185185184E-3</v>
      </c>
      <c r="F92" s="32">
        <v>1.8230902777777776E-3</v>
      </c>
      <c r="G92" s="32">
        <v>1.8065740740740742E-3</v>
      </c>
      <c r="H92" s="32">
        <v>1.7983680555555554E-3</v>
      </c>
      <c r="J92" s="39">
        <v>7.3118634259259248E-3</v>
      </c>
      <c r="K92" s="43">
        <v>8</v>
      </c>
    </row>
    <row r="93" spans="1:11" x14ac:dyDescent="0.25">
      <c r="A93" s="23">
        <v>7</v>
      </c>
      <c r="B93" s="23">
        <v>85</v>
      </c>
      <c r="C93" s="24" t="s">
        <v>145</v>
      </c>
      <c r="D93" s="24" t="s">
        <v>146</v>
      </c>
      <c r="E93" s="32">
        <v>1.6430902777777778E-3</v>
      </c>
      <c r="F93" s="32">
        <v>1.6693750000000001E-3</v>
      </c>
      <c r="G93" s="36">
        <v>2.7662037037037034E-3</v>
      </c>
      <c r="H93" s="36">
        <v>2.5810185185185185E-3</v>
      </c>
      <c r="J93" s="39">
        <v>8.6596875000000007E-3</v>
      </c>
      <c r="K93" s="43">
        <v>6</v>
      </c>
    </row>
    <row r="94" spans="1:11" x14ac:dyDescent="0.25">
      <c r="A94" s="23">
        <v>8</v>
      </c>
      <c r="B94" s="23">
        <v>55</v>
      </c>
      <c r="C94" s="24" t="s">
        <v>147</v>
      </c>
      <c r="D94" s="24" t="s">
        <v>148</v>
      </c>
      <c r="E94" s="32">
        <v>1.6937384259259258E-3</v>
      </c>
      <c r="F94" s="32">
        <v>1.6740046296296295E-3</v>
      </c>
      <c r="G94" s="36">
        <v>2.7662037037037034E-3</v>
      </c>
      <c r="H94" s="36">
        <v>2.5810185185185185E-3</v>
      </c>
      <c r="J94" s="39">
        <v>8.7149652777777781E-3</v>
      </c>
      <c r="K94" s="43">
        <v>4</v>
      </c>
    </row>
    <row r="95" spans="1:11" x14ac:dyDescent="0.25">
      <c r="A95" s="23">
        <v>9</v>
      </c>
      <c r="B95" s="23">
        <v>95</v>
      </c>
      <c r="C95" s="24" t="s">
        <v>149</v>
      </c>
      <c r="D95" s="24" t="s">
        <v>150</v>
      </c>
      <c r="E95" s="32">
        <v>2.3120601851851852E-3</v>
      </c>
      <c r="F95" s="32">
        <v>2.344652777777778E-3</v>
      </c>
      <c r="G95" s="32">
        <v>2.1638078703703706E-3</v>
      </c>
      <c r="H95" s="32">
        <v>2.5267013888888891E-3</v>
      </c>
      <c r="J95" s="39">
        <v>9.3472222222222238E-3</v>
      </c>
      <c r="K95" s="43">
        <v>2</v>
      </c>
    </row>
    <row r="96" spans="1:11" x14ac:dyDescent="0.25">
      <c r="A96" s="23">
        <v>10</v>
      </c>
      <c r="B96" s="23">
        <v>42</v>
      </c>
      <c r="C96" s="24" t="s">
        <v>151</v>
      </c>
      <c r="D96" s="24" t="s">
        <v>100</v>
      </c>
      <c r="E96" s="32">
        <v>1.5454976851851851E-3</v>
      </c>
      <c r="F96" s="36">
        <v>2.627314814814815E-3</v>
      </c>
      <c r="G96" s="36">
        <v>2.7662037037037034E-3</v>
      </c>
      <c r="H96" s="36">
        <v>2.5810185185185185E-3</v>
      </c>
      <c r="J96" s="39">
        <v>9.5200347222222214E-3</v>
      </c>
      <c r="K96" s="43">
        <v>1</v>
      </c>
    </row>
    <row r="97" spans="1:11" x14ac:dyDescent="0.25">
      <c r="A97" s="23">
        <v>11</v>
      </c>
      <c r="B97" s="23">
        <v>41</v>
      </c>
      <c r="C97" s="24" t="s">
        <v>152</v>
      </c>
      <c r="D97" s="24" t="s">
        <v>100</v>
      </c>
      <c r="E97" s="32">
        <v>1.6193865740740741E-3</v>
      </c>
      <c r="F97" s="36">
        <v>2.627314814814815E-3</v>
      </c>
      <c r="G97" s="36">
        <v>2.7662037037037034E-3</v>
      </c>
      <c r="H97" s="36">
        <v>2.5810185185185185E-3</v>
      </c>
      <c r="J97" s="39">
        <v>9.5939236111111121E-3</v>
      </c>
      <c r="K97" s="43"/>
    </row>
    <row r="98" spans="1:11" x14ac:dyDescent="0.25">
      <c r="A98" s="23">
        <v>12</v>
      </c>
      <c r="B98" s="23">
        <v>94</v>
      </c>
      <c r="C98" s="24" t="s">
        <v>153</v>
      </c>
      <c r="D98" s="24" t="s">
        <v>154</v>
      </c>
      <c r="E98" s="32">
        <v>2.3958564814814814E-3</v>
      </c>
      <c r="F98" s="32">
        <v>2.5738194444444445E-3</v>
      </c>
      <c r="G98" s="32">
        <v>2.7116666666666665E-3</v>
      </c>
      <c r="H98" s="32">
        <v>2.5301273148148149E-3</v>
      </c>
      <c r="J98" s="39">
        <v>1.0211469907407407E-2</v>
      </c>
    </row>
    <row r="99" spans="1:11" x14ac:dyDescent="0.25">
      <c r="A99" s="23">
        <v>13</v>
      </c>
      <c r="B99" s="23">
        <v>15</v>
      </c>
      <c r="C99" s="24" t="s">
        <v>155</v>
      </c>
      <c r="D99" s="24" t="s">
        <v>156</v>
      </c>
      <c r="E99" s="36">
        <v>2.4537037037037036E-3</v>
      </c>
      <c r="F99" s="36">
        <v>2.627314814814815E-3</v>
      </c>
      <c r="G99" s="36">
        <v>2.7662037037037034E-3</v>
      </c>
      <c r="H99" s="36">
        <v>2.5810185185185185E-3</v>
      </c>
      <c r="J99" s="39">
        <v>1.042824074074074E-2</v>
      </c>
    </row>
    <row r="100" spans="1:11" x14ac:dyDescent="0.25">
      <c r="A100" s="23">
        <v>14</v>
      </c>
      <c r="B100" s="23">
        <v>73</v>
      </c>
      <c r="C100" s="24" t="s">
        <v>157</v>
      </c>
      <c r="D100" s="24" t="s">
        <v>158</v>
      </c>
      <c r="E100" s="36">
        <v>2.4537037037037036E-3</v>
      </c>
      <c r="F100" s="36">
        <v>2.627314814814815E-3</v>
      </c>
      <c r="G100" s="36">
        <v>2.7662037037037034E-3</v>
      </c>
      <c r="H100" s="36">
        <v>2.5810185185185185E-3</v>
      </c>
      <c r="J100" s="39">
        <v>1.042824074074074E-2</v>
      </c>
    </row>
    <row r="101" spans="1:11" x14ac:dyDescent="0.25">
      <c r="A101" s="23">
        <v>15</v>
      </c>
      <c r="B101" s="23">
        <v>14</v>
      </c>
      <c r="C101" s="24" t="s">
        <v>159</v>
      </c>
      <c r="D101" s="24" t="s">
        <v>156</v>
      </c>
      <c r="E101" s="36">
        <v>2.4537037037037036E-3</v>
      </c>
      <c r="F101" s="36">
        <v>2.627314814814815E-3</v>
      </c>
      <c r="G101" s="36">
        <v>2.7662037037037034E-3</v>
      </c>
      <c r="H101" s="36">
        <v>2.5810185185185185E-3</v>
      </c>
      <c r="J101" s="39">
        <v>1.042824074074074E-2</v>
      </c>
    </row>
  </sheetData>
  <mergeCells count="7">
    <mergeCell ref="A70:K70"/>
    <mergeCell ref="A85:K85"/>
    <mergeCell ref="A1:K1"/>
    <mergeCell ref="A2:K2"/>
    <mergeCell ref="A17:K17"/>
    <mergeCell ref="A37:K37"/>
    <mergeCell ref="A57:K57"/>
  </mergeCells>
  <pageMargins left="0.7" right="0.7" top="0.75" bottom="0.75" header="0.3" footer="0.3"/>
  <pageSetup paperSize="9" orientation="landscape" r:id="rId1"/>
  <rowBreaks count="5" manualBreakCount="5">
    <brk id="16" max="16383" man="1"/>
    <brk id="36" max="16383" man="1"/>
    <brk id="56" max="16383" man="1"/>
    <brk id="69" max="16383" man="1"/>
    <brk id="84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0" customWidth="1"/>
    <col min="12" max="16384" width="8.85546875" style="24"/>
  </cols>
  <sheetData>
    <row r="1" spans="1:11" ht="15.75" x14ac:dyDescent="0.25">
      <c r="A1" s="85" t="s">
        <v>456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23" t="s">
        <v>1</v>
      </c>
      <c r="B2" s="23" t="s">
        <v>2</v>
      </c>
      <c r="C2" s="24" t="s">
        <v>3</v>
      </c>
      <c r="D2" s="24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2" t="s">
        <v>10</v>
      </c>
      <c r="K2" s="38" t="s">
        <v>161</v>
      </c>
    </row>
    <row r="3" spans="1:11" x14ac:dyDescent="0.25">
      <c r="A3" s="23">
        <v>1</v>
      </c>
      <c r="B3" s="23">
        <v>13</v>
      </c>
      <c r="C3" s="24" t="s">
        <v>97</v>
      </c>
      <c r="D3" s="24" t="s">
        <v>98</v>
      </c>
      <c r="E3" s="32">
        <v>2.1364236111111111E-3</v>
      </c>
      <c r="F3" s="32">
        <v>2.0431828703703701E-3</v>
      </c>
      <c r="G3" s="32">
        <v>2.0376851851851853E-3</v>
      </c>
      <c r="H3" s="32">
        <v>2.0692939814814814E-3</v>
      </c>
      <c r="J3" s="39">
        <v>8.2865856481481471E-3</v>
      </c>
      <c r="K3" s="40">
        <v>25</v>
      </c>
    </row>
    <row r="4" spans="1:11" x14ac:dyDescent="0.25">
      <c r="A4" s="23">
        <v>2</v>
      </c>
      <c r="B4" s="23">
        <v>99</v>
      </c>
      <c r="C4" s="24" t="s">
        <v>114</v>
      </c>
      <c r="D4" s="24" t="s">
        <v>115</v>
      </c>
      <c r="E4" s="32">
        <v>2.1114236111111112E-3</v>
      </c>
      <c r="F4" s="32">
        <v>2.101516203703704E-3</v>
      </c>
      <c r="G4" s="32">
        <v>2.1410185185185187E-3</v>
      </c>
      <c r="H4" s="32">
        <v>2.0442939814814816E-3</v>
      </c>
      <c r="J4" s="39">
        <v>8.398252314814815E-3</v>
      </c>
      <c r="K4" s="40">
        <v>18</v>
      </c>
    </row>
    <row r="5" spans="1:11" x14ac:dyDescent="0.25">
      <c r="A5" s="23">
        <v>3</v>
      </c>
      <c r="B5" s="23">
        <v>44</v>
      </c>
      <c r="C5" s="24" t="s">
        <v>116</v>
      </c>
      <c r="D5" s="24" t="s">
        <v>115</v>
      </c>
      <c r="E5" s="32">
        <v>2.2392939814814814E-3</v>
      </c>
      <c r="F5" s="32">
        <v>1.9736574074074075E-3</v>
      </c>
      <c r="G5" s="32">
        <v>2.1030555555555555E-3</v>
      </c>
      <c r="H5" s="32">
        <v>2.1087384259259258E-3</v>
      </c>
      <c r="J5" s="39">
        <v>8.4247453703703706E-3</v>
      </c>
      <c r="K5" s="40">
        <v>15</v>
      </c>
    </row>
    <row r="6" spans="1:11" x14ac:dyDescent="0.25">
      <c r="A6" s="23">
        <v>4</v>
      </c>
      <c r="B6" s="23">
        <v>34</v>
      </c>
      <c r="C6" s="24" t="s">
        <v>11</v>
      </c>
      <c r="D6" s="24" t="s">
        <v>12</v>
      </c>
      <c r="E6" s="32">
        <v>2.1404976851851854E-3</v>
      </c>
      <c r="F6" s="32">
        <v>2.1674421296296294E-3</v>
      </c>
      <c r="G6" s="32">
        <v>2.1102893518518515E-3</v>
      </c>
      <c r="H6" s="32">
        <v>2.1172569444444446E-3</v>
      </c>
      <c r="J6" s="39">
        <v>8.5354861111111117E-3</v>
      </c>
      <c r="K6" s="40">
        <v>12</v>
      </c>
    </row>
    <row r="7" spans="1:11" x14ac:dyDescent="0.25">
      <c r="A7" s="23">
        <v>5</v>
      </c>
      <c r="B7" s="23">
        <v>10</v>
      </c>
      <c r="C7" s="24" t="s">
        <v>66</v>
      </c>
      <c r="D7" s="24" t="s">
        <v>67</v>
      </c>
      <c r="E7" s="32">
        <v>2.0796643518518521E-3</v>
      </c>
      <c r="F7" s="32">
        <v>2.2786458333333335E-3</v>
      </c>
      <c r="G7" s="32">
        <v>2.1185300925925924E-3</v>
      </c>
      <c r="H7" s="32">
        <v>2.0714236111111111E-3</v>
      </c>
      <c r="I7" s="42">
        <v>3.472222222222222E-3</v>
      </c>
      <c r="J7" s="39">
        <v>8.6061342592592596E-3</v>
      </c>
      <c r="K7" s="40">
        <v>10</v>
      </c>
    </row>
    <row r="8" spans="1:11" x14ac:dyDescent="0.25">
      <c r="A8" s="23">
        <v>6</v>
      </c>
      <c r="B8" s="23">
        <v>49</v>
      </c>
      <c r="C8" s="24" t="s">
        <v>68</v>
      </c>
      <c r="D8" s="24" t="s">
        <v>69</v>
      </c>
      <c r="E8" s="32">
        <v>2.2005902777777779E-3</v>
      </c>
      <c r="F8" s="32">
        <v>2.2627199074074073E-3</v>
      </c>
      <c r="G8" s="32">
        <v>2.0712152777777777E-3</v>
      </c>
      <c r="H8" s="32">
        <v>2.1465162037037039E-3</v>
      </c>
      <c r="J8" s="39">
        <v>8.6810416666666668E-3</v>
      </c>
      <c r="K8" s="40">
        <v>8</v>
      </c>
    </row>
    <row r="9" spans="1:11" x14ac:dyDescent="0.25">
      <c r="A9" s="23">
        <v>7</v>
      </c>
      <c r="B9" s="23">
        <v>23</v>
      </c>
      <c r="C9" s="24" t="s">
        <v>117</v>
      </c>
      <c r="D9" s="24" t="s">
        <v>118</v>
      </c>
      <c r="E9" s="32">
        <v>2.2217013888888889E-3</v>
      </c>
      <c r="F9" s="32">
        <v>2.3117013888888887E-3</v>
      </c>
      <c r="G9" s="32">
        <v>2.1737037037037037E-3</v>
      </c>
      <c r="H9" s="32">
        <v>2.1374421296296298E-3</v>
      </c>
      <c r="J9" s="39">
        <v>8.8445486111111121E-3</v>
      </c>
      <c r="K9" s="40">
        <v>6</v>
      </c>
    </row>
    <row r="10" spans="1:11" x14ac:dyDescent="0.25">
      <c r="A10" s="23">
        <v>8</v>
      </c>
      <c r="B10" s="23">
        <v>30</v>
      </c>
      <c r="C10" s="24" t="s">
        <v>70</v>
      </c>
      <c r="D10" s="24" t="s">
        <v>71</v>
      </c>
      <c r="E10" s="32">
        <v>2.3541898148148146E-3</v>
      </c>
      <c r="F10" s="32">
        <v>2.302152777777778E-3</v>
      </c>
      <c r="G10" s="32">
        <v>2.0563078703703702E-3</v>
      </c>
      <c r="H10" s="32">
        <v>2.1047685185185184E-3</v>
      </c>
      <c r="I10" s="42">
        <v>3.472222222222222E-3</v>
      </c>
      <c r="J10" s="39">
        <v>8.875289351851853E-3</v>
      </c>
      <c r="K10" s="40">
        <v>4</v>
      </c>
    </row>
    <row r="11" spans="1:11" x14ac:dyDescent="0.25">
      <c r="A11" s="23">
        <v>9</v>
      </c>
      <c r="B11" s="23">
        <v>222</v>
      </c>
      <c r="C11" s="24" t="s">
        <v>99</v>
      </c>
      <c r="D11" s="24" t="s">
        <v>100</v>
      </c>
      <c r="E11" s="32">
        <v>2.3013310185185185E-3</v>
      </c>
      <c r="F11" s="32">
        <v>2.2257754629629628E-3</v>
      </c>
      <c r="G11" s="32">
        <v>2.1357407407407406E-3</v>
      </c>
      <c r="H11" s="32">
        <v>2.1015277777777781E-3</v>
      </c>
      <c r="I11" s="42">
        <v>6.9444444444444441E-3</v>
      </c>
      <c r="J11" s="39">
        <v>8.8801157407407422E-3</v>
      </c>
      <c r="K11" s="40">
        <v>2</v>
      </c>
    </row>
    <row r="12" spans="1:11" x14ac:dyDescent="0.25">
      <c r="A12" s="23">
        <v>10</v>
      </c>
      <c r="B12" s="23">
        <v>88</v>
      </c>
      <c r="C12" s="24" t="s">
        <v>101</v>
      </c>
      <c r="D12" s="24" t="s">
        <v>102</v>
      </c>
      <c r="E12" s="32">
        <v>2.2229861111111109E-3</v>
      </c>
      <c r="F12" s="32">
        <v>2.3043865740740741E-3</v>
      </c>
      <c r="G12" s="32">
        <v>2.2137037037037038E-3</v>
      </c>
      <c r="H12" s="32">
        <v>2.1715162037037037E-3</v>
      </c>
      <c r="J12" s="39">
        <v>8.9125925925925935E-3</v>
      </c>
      <c r="K12" s="40">
        <v>1</v>
      </c>
    </row>
    <row r="13" spans="1:11" x14ac:dyDescent="0.25">
      <c r="A13" s="23">
        <v>11</v>
      </c>
      <c r="B13" s="23">
        <v>28</v>
      </c>
      <c r="C13" s="24" t="s">
        <v>33</v>
      </c>
      <c r="D13" s="24" t="s">
        <v>34</v>
      </c>
      <c r="E13" s="32">
        <v>2.3295717592592591E-3</v>
      </c>
      <c r="F13" s="32">
        <v>2.2950347222222222E-3</v>
      </c>
      <c r="G13" s="32">
        <v>2.1471412037037036E-3</v>
      </c>
      <c r="H13" s="32">
        <v>2.1851273148148147E-3</v>
      </c>
      <c r="J13" s="39">
        <v>8.9568749999999996E-3</v>
      </c>
    </row>
    <row r="14" spans="1:11" x14ac:dyDescent="0.25">
      <c r="A14" s="23">
        <v>12</v>
      </c>
      <c r="B14" s="23">
        <v>102</v>
      </c>
      <c r="C14" s="24" t="s">
        <v>103</v>
      </c>
      <c r="D14" s="24" t="s">
        <v>77</v>
      </c>
      <c r="E14" s="32">
        <v>2.4746527777777774E-3</v>
      </c>
      <c r="F14" s="32">
        <v>2.3183680555555557E-3</v>
      </c>
      <c r="G14" s="32">
        <v>2.0712962962962963E-3</v>
      </c>
      <c r="H14" s="32">
        <v>2.1243055555555559E-3</v>
      </c>
      <c r="J14" s="39">
        <v>8.9886226851851863E-3</v>
      </c>
    </row>
    <row r="15" spans="1:11" x14ac:dyDescent="0.25">
      <c r="A15" s="23">
        <v>13</v>
      </c>
      <c r="B15" s="23">
        <v>4</v>
      </c>
      <c r="C15" s="24" t="s">
        <v>72</v>
      </c>
      <c r="D15" s="24" t="s">
        <v>45</v>
      </c>
      <c r="E15" s="32">
        <v>2.2704976851851853E-3</v>
      </c>
      <c r="F15" s="32">
        <v>2.255960648148148E-3</v>
      </c>
      <c r="G15" s="32">
        <v>2.3199189814814814E-3</v>
      </c>
      <c r="H15" s="32">
        <v>2.1730902777777777E-3</v>
      </c>
      <c r="J15" s="39">
        <v>9.0194675925925928E-3</v>
      </c>
    </row>
    <row r="16" spans="1:11" x14ac:dyDescent="0.25">
      <c r="A16" s="23">
        <v>14</v>
      </c>
      <c r="B16" s="23">
        <v>50</v>
      </c>
      <c r="C16" s="24" t="s">
        <v>35</v>
      </c>
      <c r="D16" s="24" t="s">
        <v>36</v>
      </c>
      <c r="E16" s="32">
        <v>2.3688310185185184E-3</v>
      </c>
      <c r="F16" s="32">
        <v>2.3470717592592593E-3</v>
      </c>
      <c r="G16" s="32">
        <v>2.1872337962962961E-3</v>
      </c>
      <c r="H16" s="32">
        <v>2.1605902777777778E-3</v>
      </c>
      <c r="J16" s="39">
        <v>9.0637268518518523E-3</v>
      </c>
    </row>
    <row r="17" spans="1:10" x14ac:dyDescent="0.25">
      <c r="A17" s="23">
        <v>15</v>
      </c>
      <c r="B17" s="23">
        <v>39</v>
      </c>
      <c r="C17" s="24" t="s">
        <v>73</v>
      </c>
      <c r="D17" s="24" t="s">
        <v>71</v>
      </c>
      <c r="E17" s="32">
        <v>2.3410532407407408E-3</v>
      </c>
      <c r="F17" s="32">
        <v>2.4472569444444442E-3</v>
      </c>
      <c r="G17" s="32">
        <v>2.0867592592592591E-3</v>
      </c>
      <c r="H17" s="32">
        <v>2.1936458333333335E-3</v>
      </c>
      <c r="J17" s="39">
        <v>9.0687152777777762E-3</v>
      </c>
    </row>
    <row r="18" spans="1:10" x14ac:dyDescent="0.25">
      <c r="A18" s="23">
        <v>16</v>
      </c>
      <c r="B18" s="23">
        <v>77</v>
      </c>
      <c r="C18" s="24" t="s">
        <v>74</v>
      </c>
      <c r="D18" s="24" t="s">
        <v>75</v>
      </c>
      <c r="E18" s="32">
        <v>2.3163194444444446E-3</v>
      </c>
      <c r="F18" s="32">
        <v>2.2770717592592595E-3</v>
      </c>
      <c r="G18" s="32">
        <v>2.2200115740740743E-3</v>
      </c>
      <c r="H18" s="32">
        <v>2.2743865740740741E-3</v>
      </c>
      <c r="J18" s="39">
        <v>9.0877893518518521E-3</v>
      </c>
    </row>
    <row r="19" spans="1:10" x14ac:dyDescent="0.25">
      <c r="A19" s="23">
        <v>17</v>
      </c>
      <c r="B19" s="23">
        <v>53</v>
      </c>
      <c r="C19" s="24" t="s">
        <v>76</v>
      </c>
      <c r="D19" s="24" t="s">
        <v>77</v>
      </c>
      <c r="E19" s="32">
        <v>2.4175347222222224E-3</v>
      </c>
      <c r="F19" s="32">
        <v>2.2704050925925925E-3</v>
      </c>
      <c r="G19" s="32">
        <v>2.2191782407407407E-3</v>
      </c>
      <c r="H19" s="32">
        <v>2.229664351851852E-3</v>
      </c>
      <c r="J19" s="39">
        <v>9.1367824074074077E-3</v>
      </c>
    </row>
    <row r="20" spans="1:10" x14ac:dyDescent="0.25">
      <c r="A20" s="23">
        <v>18</v>
      </c>
      <c r="B20" s="23">
        <v>3</v>
      </c>
      <c r="C20" s="24" t="s">
        <v>78</v>
      </c>
      <c r="D20" s="24" t="s">
        <v>79</v>
      </c>
      <c r="E20" s="32">
        <v>2.3509490740740743E-3</v>
      </c>
      <c r="F20" s="32">
        <v>2.3597569444444443E-3</v>
      </c>
      <c r="G20" s="32">
        <v>2.2476851851851855E-3</v>
      </c>
      <c r="H20" s="32">
        <v>2.2336574074074077E-3</v>
      </c>
      <c r="J20" s="39">
        <v>9.1920486111111109E-3</v>
      </c>
    </row>
    <row r="21" spans="1:10" x14ac:dyDescent="0.25">
      <c r="A21" s="23">
        <v>19</v>
      </c>
      <c r="B21" s="23">
        <v>72</v>
      </c>
      <c r="C21" s="24" t="s">
        <v>13</v>
      </c>
      <c r="D21" s="24" t="s">
        <v>14</v>
      </c>
      <c r="E21" s="32">
        <v>2.3482638888888889E-3</v>
      </c>
      <c r="F21" s="32">
        <v>2.2940162037037039E-3</v>
      </c>
      <c r="G21" s="32">
        <v>2.272696759259259E-3</v>
      </c>
      <c r="H21" s="32">
        <v>2.3110532407407407E-3</v>
      </c>
      <c r="J21" s="39">
        <v>9.226030092592593E-3</v>
      </c>
    </row>
    <row r="22" spans="1:10" x14ac:dyDescent="0.25">
      <c r="A22" s="23">
        <v>20</v>
      </c>
      <c r="B22" s="23">
        <v>29</v>
      </c>
      <c r="C22" s="24" t="s">
        <v>80</v>
      </c>
      <c r="D22" s="24" t="s">
        <v>81</v>
      </c>
      <c r="E22" s="32">
        <v>2.3327199074074071E-3</v>
      </c>
      <c r="F22" s="32">
        <v>2.4201273148148146E-3</v>
      </c>
      <c r="G22" s="32">
        <v>2.2733564814814812E-3</v>
      </c>
      <c r="H22" s="32">
        <v>2.2387384259259261E-3</v>
      </c>
      <c r="J22" s="39">
        <v>9.2649421296296299E-3</v>
      </c>
    </row>
    <row r="23" spans="1:10" x14ac:dyDescent="0.25">
      <c r="A23" s="23">
        <v>21</v>
      </c>
      <c r="B23" s="23">
        <v>68</v>
      </c>
      <c r="C23" s="24" t="s">
        <v>37</v>
      </c>
      <c r="D23" s="24" t="s">
        <v>38</v>
      </c>
      <c r="E23" s="32">
        <v>2.362534722222222E-3</v>
      </c>
      <c r="F23" s="32">
        <v>2.3335416666666665E-3</v>
      </c>
      <c r="G23" s="32">
        <v>2.1980671296296297E-3</v>
      </c>
      <c r="H23" s="32">
        <v>2.3997569444444444E-3</v>
      </c>
      <c r="J23" s="39">
        <v>9.2939004629629621E-3</v>
      </c>
    </row>
    <row r="24" spans="1:10" x14ac:dyDescent="0.25">
      <c r="A24" s="23">
        <v>22</v>
      </c>
      <c r="B24" s="23">
        <v>333</v>
      </c>
      <c r="C24" s="24" t="s">
        <v>39</v>
      </c>
      <c r="D24" s="24" t="s">
        <v>40</v>
      </c>
      <c r="E24" s="32">
        <v>2.3783680555555559E-3</v>
      </c>
      <c r="F24" s="32">
        <v>2.3759606481481483E-3</v>
      </c>
      <c r="G24" s="32">
        <v>2.2835300925925926E-3</v>
      </c>
      <c r="H24" s="32">
        <v>2.3090162037037038E-3</v>
      </c>
      <c r="J24" s="39">
        <v>9.3468749999999993E-3</v>
      </c>
    </row>
    <row r="25" spans="1:10" x14ac:dyDescent="0.25">
      <c r="A25" s="23">
        <v>23</v>
      </c>
      <c r="B25" s="23">
        <v>95</v>
      </c>
      <c r="C25" s="24" t="s">
        <v>149</v>
      </c>
      <c r="D25" s="24" t="s">
        <v>150</v>
      </c>
      <c r="E25" s="32">
        <v>2.3120601851851852E-3</v>
      </c>
      <c r="F25" s="32">
        <v>2.344652777777778E-3</v>
      </c>
      <c r="G25" s="32">
        <v>2.1638078703703706E-3</v>
      </c>
      <c r="H25" s="32">
        <v>2.5267013888888891E-3</v>
      </c>
      <c r="I25" s="41" t="s">
        <v>180</v>
      </c>
      <c r="J25" s="39">
        <v>9.3472222222222238E-3</v>
      </c>
    </row>
    <row r="26" spans="1:10" x14ac:dyDescent="0.25">
      <c r="A26" s="23">
        <v>24</v>
      </c>
      <c r="B26" s="23">
        <v>89</v>
      </c>
      <c r="C26" s="24" t="s">
        <v>82</v>
      </c>
      <c r="D26" s="24" t="s">
        <v>83</v>
      </c>
      <c r="E26" s="32">
        <v>2.5431828703703701E-3</v>
      </c>
      <c r="F26" s="32">
        <v>2.3839236111111114E-3</v>
      </c>
      <c r="G26" s="32">
        <v>2.2640856481481483E-3</v>
      </c>
      <c r="H26" s="32">
        <v>2.2145717592592594E-3</v>
      </c>
      <c r="J26" s="39">
        <v>9.4057638888888889E-3</v>
      </c>
    </row>
    <row r="27" spans="1:10" x14ac:dyDescent="0.25">
      <c r="A27" s="23">
        <v>25</v>
      </c>
      <c r="B27" s="23">
        <v>145</v>
      </c>
      <c r="C27" s="24" t="s">
        <v>41</v>
      </c>
      <c r="D27" s="24" t="s">
        <v>42</v>
      </c>
      <c r="E27" s="32">
        <v>2.5549421296296297E-3</v>
      </c>
      <c r="F27" s="32">
        <v>2.3606828703703702E-3</v>
      </c>
      <c r="G27" s="32">
        <v>2.2684375000000001E-3</v>
      </c>
      <c r="H27" s="32">
        <v>2.2609606481481482E-3</v>
      </c>
      <c r="J27" s="39">
        <v>9.4450231481481486E-3</v>
      </c>
    </row>
    <row r="28" spans="1:10" x14ac:dyDescent="0.25">
      <c r="A28" s="23">
        <v>26</v>
      </c>
      <c r="B28" s="23">
        <v>51</v>
      </c>
      <c r="C28" s="24" t="s">
        <v>43</v>
      </c>
      <c r="D28" s="24" t="s">
        <v>36</v>
      </c>
      <c r="E28" s="32">
        <v>2.5142824074074074E-3</v>
      </c>
      <c r="F28" s="32">
        <v>2.4369791666666667E-3</v>
      </c>
      <c r="G28" s="32">
        <v>2.2512152777777778E-3</v>
      </c>
      <c r="H28" s="32">
        <v>2.2654050925925927E-3</v>
      </c>
      <c r="J28" s="39">
        <v>9.4678819444444437E-3</v>
      </c>
    </row>
    <row r="29" spans="1:10" x14ac:dyDescent="0.25">
      <c r="A29" s="23">
        <v>27</v>
      </c>
      <c r="B29" s="23">
        <v>93</v>
      </c>
      <c r="C29" s="24" t="s">
        <v>104</v>
      </c>
      <c r="D29" s="24" t="s">
        <v>25</v>
      </c>
      <c r="E29" s="32">
        <v>2.3571527777777779E-3</v>
      </c>
      <c r="F29" s="32">
        <v>2.3997569444444444E-3</v>
      </c>
      <c r="G29" s="32">
        <v>2.3444444444444446E-3</v>
      </c>
      <c r="H29" s="32">
        <v>2.3867129629629629E-3</v>
      </c>
      <c r="J29" s="39">
        <v>9.4880671296296293E-3</v>
      </c>
    </row>
    <row r="30" spans="1:10" x14ac:dyDescent="0.25">
      <c r="A30" s="23">
        <v>28</v>
      </c>
      <c r="B30" s="23">
        <v>9</v>
      </c>
      <c r="C30" s="24" t="s">
        <v>84</v>
      </c>
      <c r="D30" s="24" t="s">
        <v>58</v>
      </c>
      <c r="E30" s="32">
        <v>2.3092824074074075E-3</v>
      </c>
      <c r="F30" s="32">
        <v>2.4055902777777778E-3</v>
      </c>
      <c r="G30" s="32">
        <v>2.2886226851851852E-3</v>
      </c>
      <c r="H30" s="32">
        <v>2.5376273148148146E-3</v>
      </c>
      <c r="J30" s="39">
        <v>9.5411226851851855E-3</v>
      </c>
    </row>
    <row r="31" spans="1:10" x14ac:dyDescent="0.25">
      <c r="A31" s="23">
        <v>29</v>
      </c>
      <c r="B31" s="23">
        <v>58</v>
      </c>
      <c r="C31" s="24" t="s">
        <v>44</v>
      </c>
      <c r="D31" s="24" t="s">
        <v>45</v>
      </c>
      <c r="E31" s="32">
        <v>2.4809606481481479E-3</v>
      </c>
      <c r="F31" s="32">
        <v>2.428541666666667E-3</v>
      </c>
      <c r="G31" s="32">
        <v>2.3190856481481482E-3</v>
      </c>
      <c r="H31" s="32">
        <v>2.3741087962962965E-3</v>
      </c>
      <c r="J31" s="39">
        <v>9.6026967592592587E-3</v>
      </c>
    </row>
    <row r="32" spans="1:10" x14ac:dyDescent="0.25">
      <c r="A32" s="23">
        <v>30</v>
      </c>
      <c r="B32" s="23">
        <v>149</v>
      </c>
      <c r="C32" s="24" t="s">
        <v>46</v>
      </c>
      <c r="D32" s="24" t="s">
        <v>42</v>
      </c>
      <c r="E32" s="32">
        <v>2.4696643518518518E-3</v>
      </c>
      <c r="F32" s="32">
        <v>2.412523148148148E-3</v>
      </c>
      <c r="G32" s="32">
        <v>2.410300925925926E-3</v>
      </c>
      <c r="H32" s="32">
        <v>2.310497685185185E-3</v>
      </c>
      <c r="J32" s="39">
        <v>9.6029861111111125E-3</v>
      </c>
    </row>
    <row r="33" spans="1:10" x14ac:dyDescent="0.25">
      <c r="A33" s="23">
        <v>31</v>
      </c>
      <c r="B33" s="23">
        <v>63</v>
      </c>
      <c r="C33" s="24" t="s">
        <v>15</v>
      </c>
      <c r="D33" s="24" t="s">
        <v>471</v>
      </c>
      <c r="E33" s="32">
        <v>2.4478935185185185E-3</v>
      </c>
      <c r="F33" s="32">
        <v>2.5060532407407406E-3</v>
      </c>
      <c r="G33" s="32">
        <v>2.3286111111111112E-3</v>
      </c>
      <c r="H33" s="32">
        <v>2.3272569444444443E-3</v>
      </c>
      <c r="J33" s="39">
        <v>9.6098148148148158E-3</v>
      </c>
    </row>
    <row r="34" spans="1:10" x14ac:dyDescent="0.25">
      <c r="A34" s="23">
        <v>32</v>
      </c>
      <c r="B34" s="23">
        <v>103</v>
      </c>
      <c r="C34" s="24" t="s">
        <v>47</v>
      </c>
      <c r="D34" s="24" t="s">
        <v>48</v>
      </c>
      <c r="E34" s="32">
        <v>2.4534606481481478E-3</v>
      </c>
      <c r="F34" s="32">
        <v>2.4707754629629632E-3</v>
      </c>
      <c r="G34" s="32">
        <v>2.3598263888888892E-3</v>
      </c>
      <c r="H34" s="32">
        <v>2.3531828703703705E-3</v>
      </c>
      <c r="J34" s="39">
        <v>9.6372453703703707E-3</v>
      </c>
    </row>
    <row r="35" spans="1:10" x14ac:dyDescent="0.25">
      <c r="A35" s="23">
        <v>33</v>
      </c>
      <c r="B35" s="23">
        <v>146</v>
      </c>
      <c r="C35" s="24" t="s">
        <v>85</v>
      </c>
      <c r="D35" s="24" t="s">
        <v>25</v>
      </c>
      <c r="E35" s="32">
        <v>2.2788310185185186E-3</v>
      </c>
      <c r="F35" s="32">
        <v>2.5145717592592594E-3</v>
      </c>
      <c r="G35" s="32">
        <v>2.5456597222222222E-3</v>
      </c>
      <c r="H35" s="32">
        <v>2.309212962962963E-3</v>
      </c>
      <c r="J35" s="39">
        <v>9.6482754629629627E-3</v>
      </c>
    </row>
    <row r="36" spans="1:10" x14ac:dyDescent="0.25">
      <c r="A36" s="23">
        <v>34</v>
      </c>
      <c r="B36" s="23">
        <v>54</v>
      </c>
      <c r="C36" s="24" t="s">
        <v>105</v>
      </c>
      <c r="D36" s="24" t="s">
        <v>106</v>
      </c>
      <c r="E36" s="32">
        <v>2.4482754629629629E-3</v>
      </c>
      <c r="F36" s="32">
        <v>2.4681828703703706E-3</v>
      </c>
      <c r="G36" s="32">
        <v>2.4306481481481484E-3</v>
      </c>
      <c r="H36" s="32">
        <v>2.3229976851851853E-3</v>
      </c>
      <c r="J36" s="39">
        <v>9.6701041666666671E-3</v>
      </c>
    </row>
    <row r="37" spans="1:10" x14ac:dyDescent="0.25">
      <c r="A37" s="23">
        <v>35</v>
      </c>
      <c r="B37" s="23">
        <v>35</v>
      </c>
      <c r="C37" s="24" t="s">
        <v>119</v>
      </c>
      <c r="D37" s="24" t="s">
        <v>120</v>
      </c>
      <c r="E37" s="32">
        <v>2.4691087962962961E-3</v>
      </c>
      <c r="F37" s="32">
        <v>2.3705902777777779E-3</v>
      </c>
      <c r="G37" s="32">
        <v>2.3564814814814815E-3</v>
      </c>
      <c r="H37" s="32">
        <v>2.4390162037037037E-3</v>
      </c>
      <c r="I37" s="42">
        <v>3.472222222222222E-3</v>
      </c>
      <c r="J37" s="39">
        <v>9.6930671296296296E-3</v>
      </c>
    </row>
    <row r="38" spans="1:10" x14ac:dyDescent="0.25">
      <c r="A38" s="23">
        <v>36</v>
      </c>
      <c r="B38" s="23">
        <v>87</v>
      </c>
      <c r="C38" s="24" t="s">
        <v>121</v>
      </c>
      <c r="D38" s="24" t="s">
        <v>122</v>
      </c>
      <c r="E38" s="32">
        <v>2.4656828703703703E-3</v>
      </c>
      <c r="F38" s="32">
        <v>2.4350347222222225E-3</v>
      </c>
      <c r="G38" s="32">
        <v>2.4172222222222221E-3</v>
      </c>
      <c r="H38" s="32">
        <v>2.3842939814814816E-3</v>
      </c>
      <c r="J38" s="39">
        <v>9.7022337962962956E-3</v>
      </c>
    </row>
    <row r="39" spans="1:10" x14ac:dyDescent="0.25">
      <c r="A39" s="23">
        <v>37</v>
      </c>
      <c r="B39" s="23">
        <v>101</v>
      </c>
      <c r="C39" s="24" t="s">
        <v>16</v>
      </c>
      <c r="D39" s="24" t="s">
        <v>17</v>
      </c>
      <c r="E39" s="32">
        <v>2.6013310185185184E-3</v>
      </c>
      <c r="F39" s="32">
        <v>2.3578125000000001E-3</v>
      </c>
      <c r="G39" s="32">
        <v>2.345474537037037E-3</v>
      </c>
      <c r="H39" s="32">
        <v>2.4109606481481482E-3</v>
      </c>
      <c r="J39" s="39">
        <v>9.7155787037037037E-3</v>
      </c>
    </row>
    <row r="40" spans="1:10" x14ac:dyDescent="0.25">
      <c r="A40" s="23">
        <v>38</v>
      </c>
      <c r="B40" s="23">
        <v>16</v>
      </c>
      <c r="C40" s="24" t="s">
        <v>18</v>
      </c>
      <c r="D40" s="24" t="s">
        <v>19</v>
      </c>
      <c r="E40" s="32">
        <v>2.4833680555555555E-3</v>
      </c>
      <c r="F40" s="32">
        <v>2.3804050925925924E-3</v>
      </c>
      <c r="G40" s="32">
        <v>2.3427083333333334E-3</v>
      </c>
      <c r="H40" s="32">
        <v>2.5745601851851854E-3</v>
      </c>
      <c r="J40" s="39">
        <v>9.7810416666666671E-3</v>
      </c>
    </row>
    <row r="41" spans="1:10" x14ac:dyDescent="0.25">
      <c r="A41" s="23">
        <v>39</v>
      </c>
      <c r="B41" s="23">
        <v>80</v>
      </c>
      <c r="C41" s="24" t="s">
        <v>123</v>
      </c>
      <c r="D41" s="24" t="s">
        <v>124</v>
      </c>
      <c r="E41" s="32">
        <v>2.3830902777777778E-3</v>
      </c>
      <c r="F41" s="32">
        <v>2.5007754629629629E-3</v>
      </c>
      <c r="G41" s="32">
        <v>2.5237152777777779E-3</v>
      </c>
      <c r="H41" s="32">
        <v>2.268645833333333E-3</v>
      </c>
      <c r="I41" s="42">
        <v>6.9444444444444441E-3</v>
      </c>
      <c r="J41" s="39">
        <v>9.7919675925925934E-3</v>
      </c>
    </row>
    <row r="42" spans="1:10" x14ac:dyDescent="0.25">
      <c r="A42" s="23">
        <v>40</v>
      </c>
      <c r="B42" s="23">
        <v>21</v>
      </c>
      <c r="C42" s="24" t="s">
        <v>49</v>
      </c>
      <c r="D42" s="24" t="s">
        <v>50</v>
      </c>
      <c r="E42" s="32">
        <v>2.4502083333333333E-3</v>
      </c>
      <c r="F42" s="32">
        <v>2.5312384259259259E-3</v>
      </c>
      <c r="G42" s="32">
        <v>2.4106597222222225E-3</v>
      </c>
      <c r="H42" s="32">
        <v>2.4165162037037037E-3</v>
      </c>
      <c r="J42" s="39">
        <v>9.8086226851851858E-3</v>
      </c>
    </row>
    <row r="43" spans="1:10" x14ac:dyDescent="0.25">
      <c r="A43" s="23">
        <v>41</v>
      </c>
      <c r="B43" s="23">
        <v>150</v>
      </c>
      <c r="C43" s="24" t="s">
        <v>51</v>
      </c>
      <c r="D43" s="24" t="s">
        <v>52</v>
      </c>
      <c r="E43" s="32">
        <v>2.5270601851851851E-3</v>
      </c>
      <c r="F43" s="32">
        <v>2.5223495370370369E-3</v>
      </c>
      <c r="G43" s="32">
        <v>2.3080671296296295E-3</v>
      </c>
      <c r="H43" s="32">
        <v>2.4022569444444443E-3</v>
      </c>
      <c r="I43" s="42">
        <v>3.472222222222222E-3</v>
      </c>
      <c r="J43" s="39">
        <v>9.8176041666666655E-3</v>
      </c>
    </row>
    <row r="44" spans="1:10" x14ac:dyDescent="0.25">
      <c r="A44" s="23">
        <v>42</v>
      </c>
      <c r="B44" s="23">
        <v>52</v>
      </c>
      <c r="C44" s="24" t="s">
        <v>20</v>
      </c>
      <c r="D44" s="24" t="s">
        <v>21</v>
      </c>
      <c r="E44" s="32">
        <v>2.665763888888889E-3</v>
      </c>
      <c r="F44" s="32">
        <v>2.3213310185185186E-3</v>
      </c>
      <c r="G44" s="32">
        <v>2.4484490740740742E-3</v>
      </c>
      <c r="H44" s="32">
        <v>2.4429976851851852E-3</v>
      </c>
      <c r="J44" s="39">
        <v>9.8785416666666657E-3</v>
      </c>
    </row>
    <row r="45" spans="1:10" x14ac:dyDescent="0.25">
      <c r="A45" s="23">
        <v>43</v>
      </c>
      <c r="B45" s="23">
        <v>71</v>
      </c>
      <c r="C45" s="24" t="s">
        <v>107</v>
      </c>
      <c r="D45" s="24" t="s">
        <v>106</v>
      </c>
      <c r="E45" s="32">
        <v>2.6392939814814816E-3</v>
      </c>
      <c r="F45" s="32">
        <v>2.5706828703703703E-3</v>
      </c>
      <c r="G45" s="32">
        <v>2.2973958333333331E-3</v>
      </c>
      <c r="H45" s="32">
        <v>2.409479166666667E-3</v>
      </c>
      <c r="J45" s="39">
        <v>9.916851851851852E-3</v>
      </c>
    </row>
    <row r="46" spans="1:10" x14ac:dyDescent="0.25">
      <c r="A46" s="23">
        <v>44</v>
      </c>
      <c r="B46" s="23">
        <v>17</v>
      </c>
      <c r="C46" s="24" t="s">
        <v>22</v>
      </c>
      <c r="D46" s="24" t="s">
        <v>23</v>
      </c>
      <c r="E46" s="32">
        <v>2.4491898148148146E-3</v>
      </c>
      <c r="F46" s="32">
        <v>2.452627314814815E-3</v>
      </c>
      <c r="G46" s="32">
        <v>2.6344560185185186E-3</v>
      </c>
      <c r="H46" s="32">
        <v>2.3362499999999998E-3</v>
      </c>
      <c r="I46" s="42">
        <v>3.472222222222222E-3</v>
      </c>
      <c r="J46" s="39">
        <v>9.930393518518519E-3</v>
      </c>
    </row>
    <row r="47" spans="1:10" x14ac:dyDescent="0.25">
      <c r="A47" s="23">
        <v>45</v>
      </c>
      <c r="B47" s="23">
        <v>92</v>
      </c>
      <c r="C47" s="24" t="s">
        <v>86</v>
      </c>
      <c r="D47" s="24" t="s">
        <v>77</v>
      </c>
      <c r="E47" s="32">
        <v>2.5993865740740743E-3</v>
      </c>
      <c r="F47" s="32">
        <v>2.6124421296296295E-3</v>
      </c>
      <c r="G47" s="32">
        <v>2.3334375E-3</v>
      </c>
      <c r="H47" s="32">
        <v>2.388472222222222E-3</v>
      </c>
      <c r="J47" s="39">
        <v>9.9337384259259257E-3</v>
      </c>
    </row>
    <row r="48" spans="1:10" x14ac:dyDescent="0.25">
      <c r="A48" s="23">
        <v>46</v>
      </c>
      <c r="B48" s="23">
        <v>37</v>
      </c>
      <c r="C48" s="24" t="s">
        <v>125</v>
      </c>
      <c r="D48" s="24" t="s">
        <v>126</v>
      </c>
      <c r="E48" s="32">
        <v>2.6323495370370372E-3</v>
      </c>
      <c r="F48" s="32">
        <v>2.4678125E-3</v>
      </c>
      <c r="G48" s="32">
        <v>2.4036111111111111E-3</v>
      </c>
      <c r="H48" s="32">
        <v>2.4334722222222223E-3</v>
      </c>
      <c r="J48" s="39">
        <v>9.9372453703703706E-3</v>
      </c>
    </row>
    <row r="49" spans="1:10" x14ac:dyDescent="0.25">
      <c r="A49" s="23">
        <v>47</v>
      </c>
      <c r="B49" s="23">
        <v>59</v>
      </c>
      <c r="C49" s="24" t="s">
        <v>53</v>
      </c>
      <c r="D49" s="24" t="s">
        <v>54</v>
      </c>
      <c r="E49" s="32">
        <v>2.6129050925925924E-3</v>
      </c>
      <c r="F49" s="32">
        <v>2.6343865740740741E-3</v>
      </c>
      <c r="G49" s="32">
        <v>2.425104166666667E-3</v>
      </c>
      <c r="H49" s="32">
        <v>2.3186689814814814E-3</v>
      </c>
      <c r="J49" s="39">
        <v>9.9910648148148155E-3</v>
      </c>
    </row>
    <row r="50" spans="1:10" x14ac:dyDescent="0.25">
      <c r="A50" s="23">
        <v>48</v>
      </c>
      <c r="B50" s="23">
        <v>56</v>
      </c>
      <c r="C50" s="24" t="s">
        <v>127</v>
      </c>
      <c r="D50" s="24" t="s">
        <v>128</v>
      </c>
      <c r="E50" s="32">
        <v>2.5409606481481485E-3</v>
      </c>
      <c r="F50" s="32">
        <v>2.2751273148148149E-3</v>
      </c>
      <c r="G50" s="36">
        <v>2.5925925925925925E-3</v>
      </c>
      <c r="H50" s="36">
        <v>2.5462962962962961E-3</v>
      </c>
      <c r="I50" s="42">
        <v>3.472222222222222E-3</v>
      </c>
      <c r="J50" s="39">
        <v>1.0012847222222222E-2</v>
      </c>
    </row>
    <row r="51" spans="1:10" x14ac:dyDescent="0.25">
      <c r="A51" s="23">
        <v>49</v>
      </c>
      <c r="B51" s="23">
        <v>48</v>
      </c>
      <c r="C51" s="24" t="s">
        <v>108</v>
      </c>
      <c r="D51" s="24" t="s">
        <v>106</v>
      </c>
      <c r="E51" s="32">
        <v>2.6032870370370372E-3</v>
      </c>
      <c r="F51" s="32">
        <v>2.3842939814814816E-3</v>
      </c>
      <c r="G51" s="32">
        <v>2.404351851851852E-3</v>
      </c>
      <c r="H51" s="32">
        <v>2.5925925925925925E-3</v>
      </c>
      <c r="I51" s="42">
        <v>3.472222222222222E-3</v>
      </c>
      <c r="J51" s="39">
        <v>1.0042395833333334E-2</v>
      </c>
    </row>
    <row r="52" spans="1:10" x14ac:dyDescent="0.25">
      <c r="A52" s="23">
        <v>50</v>
      </c>
      <c r="B52" s="23">
        <v>86</v>
      </c>
      <c r="C52" s="24" t="s">
        <v>129</v>
      </c>
      <c r="D52" s="24" t="s">
        <v>130</v>
      </c>
      <c r="E52" s="32">
        <v>2.512071759259259E-3</v>
      </c>
      <c r="F52" s="32">
        <v>2.5552199074074075E-3</v>
      </c>
      <c r="G52" s="32">
        <v>2.5365740740740743E-3</v>
      </c>
      <c r="H52" s="32">
        <v>2.4868865740740741E-3</v>
      </c>
      <c r="J52" s="39">
        <v>1.0090752314814816E-2</v>
      </c>
    </row>
    <row r="53" spans="1:10" x14ac:dyDescent="0.25">
      <c r="A53" s="23">
        <v>51</v>
      </c>
      <c r="B53" s="23">
        <v>90</v>
      </c>
      <c r="C53" s="24" t="s">
        <v>24</v>
      </c>
      <c r="D53" s="24" t="s">
        <v>25</v>
      </c>
      <c r="E53" s="32">
        <v>2.5768055555555557E-3</v>
      </c>
      <c r="F53" s="32">
        <v>2.6389583333333334E-3</v>
      </c>
      <c r="G53" s="32">
        <v>2.4574305555555556E-3</v>
      </c>
      <c r="H53" s="32">
        <v>2.4442939814814813E-3</v>
      </c>
      <c r="J53" s="39">
        <v>1.0117488425925926E-2</v>
      </c>
    </row>
    <row r="54" spans="1:10" x14ac:dyDescent="0.25">
      <c r="A54" s="23">
        <v>52</v>
      </c>
      <c r="B54" s="23">
        <v>36</v>
      </c>
      <c r="C54" s="24" t="s">
        <v>131</v>
      </c>
      <c r="D54" s="24" t="s">
        <v>132</v>
      </c>
      <c r="E54" s="32">
        <v>2.581701388888889E-3</v>
      </c>
      <c r="F54" s="32">
        <v>2.6872569444444448E-3</v>
      </c>
      <c r="G54" s="32">
        <v>2.3593518518518516E-3</v>
      </c>
      <c r="H54" s="32">
        <v>2.4924421296296296E-3</v>
      </c>
      <c r="I54" s="42">
        <v>3.472222222222222E-3</v>
      </c>
      <c r="J54" s="39">
        <v>1.0178622685185186E-2</v>
      </c>
    </row>
    <row r="55" spans="1:10" x14ac:dyDescent="0.25">
      <c r="A55" s="23">
        <v>53</v>
      </c>
      <c r="B55" s="23">
        <v>91</v>
      </c>
      <c r="C55" s="24" t="s">
        <v>55</v>
      </c>
      <c r="D55" s="24" t="s">
        <v>56</v>
      </c>
      <c r="E55" s="32">
        <v>2.7230902777777778E-3</v>
      </c>
      <c r="F55" s="32">
        <v>2.5182638888888889E-3</v>
      </c>
      <c r="G55" s="32">
        <v>2.4428819444444441E-3</v>
      </c>
      <c r="H55" s="32">
        <v>2.5197569444444447E-3</v>
      </c>
      <c r="J55" s="39">
        <v>1.0203993055555556E-2</v>
      </c>
    </row>
    <row r="56" spans="1:10" x14ac:dyDescent="0.25">
      <c r="A56" s="23">
        <v>54</v>
      </c>
      <c r="B56" s="23">
        <v>94</v>
      </c>
      <c r="C56" s="24" t="s">
        <v>153</v>
      </c>
      <c r="D56" s="24" t="s">
        <v>154</v>
      </c>
      <c r="E56" s="32">
        <v>2.3958564814814814E-3</v>
      </c>
      <c r="F56" s="32">
        <v>2.5738194444444445E-3</v>
      </c>
      <c r="G56" s="32">
        <v>2.7116666666666665E-3</v>
      </c>
      <c r="H56" s="32">
        <v>2.5301273148148149E-3</v>
      </c>
      <c r="I56" s="41" t="s">
        <v>180</v>
      </c>
      <c r="J56" s="39">
        <v>1.0211469907407407E-2</v>
      </c>
    </row>
    <row r="57" spans="1:10" x14ac:dyDescent="0.25">
      <c r="A57" s="23">
        <v>55</v>
      </c>
      <c r="B57" s="23">
        <v>123</v>
      </c>
      <c r="C57" s="24" t="s">
        <v>87</v>
      </c>
      <c r="D57" s="24" t="s">
        <v>75</v>
      </c>
      <c r="E57" s="32">
        <v>2.1949421296296296E-3</v>
      </c>
      <c r="F57" s="32">
        <v>2.1935532407407411E-3</v>
      </c>
      <c r="G57" s="36">
        <v>2.9629629629629628E-3</v>
      </c>
      <c r="H57" s="36">
        <v>2.8819444444444444E-3</v>
      </c>
      <c r="J57" s="39">
        <v>1.0233402777777777E-2</v>
      </c>
    </row>
    <row r="58" spans="1:10" x14ac:dyDescent="0.25">
      <c r="A58" s="23">
        <v>56</v>
      </c>
      <c r="B58" s="23">
        <v>65</v>
      </c>
      <c r="C58" s="24" t="s">
        <v>26</v>
      </c>
      <c r="D58" s="24" t="s">
        <v>23</v>
      </c>
      <c r="E58" s="32">
        <v>2.6141087962962962E-3</v>
      </c>
      <c r="F58" s="32">
        <v>2.64412037037037E-3</v>
      </c>
      <c r="G58" s="32">
        <v>2.5841898148148148E-3</v>
      </c>
      <c r="H58" s="32">
        <v>2.4042013888888889E-3</v>
      </c>
      <c r="J58" s="39">
        <v>1.0246620370370369E-2</v>
      </c>
    </row>
    <row r="59" spans="1:10" x14ac:dyDescent="0.25">
      <c r="A59" s="23">
        <v>57</v>
      </c>
      <c r="B59" s="23">
        <v>2</v>
      </c>
      <c r="C59" s="24" t="s">
        <v>109</v>
      </c>
      <c r="D59" s="24" t="s">
        <v>77</v>
      </c>
      <c r="E59" s="32">
        <v>3.1105787037037035E-3</v>
      </c>
      <c r="F59" s="32">
        <v>2.2977199074074076E-3</v>
      </c>
      <c r="G59" s="32">
        <v>2.3478703703703704E-3</v>
      </c>
      <c r="H59" s="32">
        <v>2.1995717592592592E-3</v>
      </c>
      <c r="I59" s="42">
        <v>2.0833333333333332E-2</v>
      </c>
      <c r="J59" s="39">
        <v>1.0302962962962963E-2</v>
      </c>
    </row>
    <row r="60" spans="1:10" x14ac:dyDescent="0.25">
      <c r="A60" s="23">
        <v>58</v>
      </c>
      <c r="B60" s="23">
        <v>67</v>
      </c>
      <c r="C60" s="24" t="s">
        <v>27</v>
      </c>
      <c r="D60" s="24" t="s">
        <v>28</v>
      </c>
      <c r="E60" s="32">
        <v>2.5918865740740741E-3</v>
      </c>
      <c r="F60" s="32">
        <v>2.7687384259259258E-3</v>
      </c>
      <c r="G60" s="32">
        <v>2.4793634259259261E-3</v>
      </c>
      <c r="H60" s="32">
        <v>2.46875E-3</v>
      </c>
      <c r="J60" s="39">
        <v>1.0308738425925926E-2</v>
      </c>
    </row>
    <row r="61" spans="1:10" x14ac:dyDescent="0.25">
      <c r="A61" s="23">
        <v>59</v>
      </c>
      <c r="B61" s="23">
        <v>64</v>
      </c>
      <c r="C61" s="24" t="s">
        <v>57</v>
      </c>
      <c r="D61" s="24" t="s">
        <v>58</v>
      </c>
      <c r="E61" s="32">
        <v>2.4586342592592594E-3</v>
      </c>
      <c r="F61" s="32">
        <v>2.6767013888888886E-3</v>
      </c>
      <c r="G61" s="32">
        <v>2.5723263888888892E-3</v>
      </c>
      <c r="H61" s="32">
        <v>2.610219907407407E-3</v>
      </c>
      <c r="J61" s="39">
        <v>1.0317881944444444E-2</v>
      </c>
    </row>
    <row r="62" spans="1:10" x14ac:dyDescent="0.25">
      <c r="A62" s="23">
        <v>60</v>
      </c>
      <c r="B62" s="23">
        <v>6</v>
      </c>
      <c r="C62" s="24" t="s">
        <v>133</v>
      </c>
      <c r="D62" s="24" t="s">
        <v>132</v>
      </c>
      <c r="E62" s="32">
        <v>2.4777199074074072E-3</v>
      </c>
      <c r="F62" s="36">
        <v>2.7430555555555559E-3</v>
      </c>
      <c r="G62" s="36">
        <v>2.5925925925925925E-3</v>
      </c>
      <c r="H62" s="36">
        <v>2.5462962962962961E-3</v>
      </c>
      <c r="J62" s="39">
        <v>1.0359664351851853E-2</v>
      </c>
    </row>
    <row r="63" spans="1:10" x14ac:dyDescent="0.25">
      <c r="A63" s="23">
        <v>61</v>
      </c>
      <c r="B63" s="23">
        <v>136</v>
      </c>
      <c r="C63" s="24" t="s">
        <v>29</v>
      </c>
      <c r="D63" s="24" t="s">
        <v>25</v>
      </c>
      <c r="E63" s="32">
        <v>2.7205324074074076E-3</v>
      </c>
      <c r="F63" s="32">
        <v>2.6742939814814811E-3</v>
      </c>
      <c r="G63" s="32">
        <v>2.4838078703703702E-3</v>
      </c>
      <c r="H63" s="32">
        <v>2.5316087962962961E-3</v>
      </c>
      <c r="J63" s="39">
        <v>1.0410243055555556E-2</v>
      </c>
    </row>
    <row r="64" spans="1:10" x14ac:dyDescent="0.25">
      <c r="A64" s="23">
        <v>62</v>
      </c>
      <c r="B64" s="23">
        <v>47</v>
      </c>
      <c r="C64" s="24" t="s">
        <v>59</v>
      </c>
      <c r="D64" s="24" t="s">
        <v>42</v>
      </c>
      <c r="E64" s="32">
        <v>2.5631828703703706E-3</v>
      </c>
      <c r="F64" s="32">
        <v>2.7440046296296297E-3</v>
      </c>
      <c r="G64" s="32">
        <v>2.4210416666666664E-3</v>
      </c>
      <c r="H64" s="32">
        <v>2.3775347222222223E-3</v>
      </c>
      <c r="I64" s="42">
        <v>2.0833333333333332E-2</v>
      </c>
      <c r="J64" s="39">
        <v>1.0452986111111111E-2</v>
      </c>
    </row>
    <row r="65" spans="1:10" x14ac:dyDescent="0.25">
      <c r="A65" s="23">
        <v>63</v>
      </c>
      <c r="B65" s="23">
        <v>26</v>
      </c>
      <c r="C65" s="24" t="s">
        <v>60</v>
      </c>
      <c r="D65" s="24" t="s">
        <v>61</v>
      </c>
      <c r="E65" s="32">
        <v>2.6175347222222225E-3</v>
      </c>
      <c r="F65" s="32">
        <v>2.6035532407407409E-3</v>
      </c>
      <c r="G65" s="32">
        <v>2.6178819444444448E-3</v>
      </c>
      <c r="H65" s="32">
        <v>2.6306828703703705E-3</v>
      </c>
      <c r="J65" s="39">
        <v>1.0469652777777777E-2</v>
      </c>
    </row>
    <row r="66" spans="1:10" x14ac:dyDescent="0.25">
      <c r="A66" s="23">
        <v>64</v>
      </c>
      <c r="B66" s="23">
        <v>70</v>
      </c>
      <c r="C66" s="24" t="s">
        <v>110</v>
      </c>
      <c r="D66" s="24" t="s">
        <v>111</v>
      </c>
      <c r="E66" s="32">
        <v>2.5338310185185186E-3</v>
      </c>
      <c r="F66" s="32">
        <v>2.6010416666666664E-3</v>
      </c>
      <c r="G66" s="32">
        <v>2.4550925925925925E-3</v>
      </c>
      <c r="H66" s="32">
        <v>2.5437500000000004E-3</v>
      </c>
      <c r="I66" s="42">
        <v>2.0833333333333332E-2</v>
      </c>
      <c r="J66" s="39">
        <v>1.0480937500000001E-2</v>
      </c>
    </row>
    <row r="67" spans="1:10" x14ac:dyDescent="0.25">
      <c r="A67" s="23">
        <v>65</v>
      </c>
      <c r="B67" s="23">
        <v>96</v>
      </c>
      <c r="C67" s="24" t="s">
        <v>134</v>
      </c>
      <c r="D67" s="24" t="s">
        <v>118</v>
      </c>
      <c r="E67" s="32">
        <v>2.6981828703703703E-3</v>
      </c>
      <c r="F67" s="32">
        <v>2.5694791666666665E-3</v>
      </c>
      <c r="G67" s="32">
        <v>2.4700925925925927E-3</v>
      </c>
      <c r="H67" s="32">
        <v>2.4224537037037036E-3</v>
      </c>
      <c r="I67" s="42">
        <v>2.0833333333333332E-2</v>
      </c>
      <c r="J67" s="39">
        <v>1.0507430555555556E-2</v>
      </c>
    </row>
    <row r="68" spans="1:10" x14ac:dyDescent="0.25">
      <c r="A68" s="23">
        <v>66</v>
      </c>
      <c r="B68" s="23">
        <v>147</v>
      </c>
      <c r="C68" s="24" t="s">
        <v>30</v>
      </c>
      <c r="D68" s="24" t="s">
        <v>25</v>
      </c>
      <c r="E68" s="32">
        <v>2.6929976851851854E-3</v>
      </c>
      <c r="F68" s="32">
        <v>2.7904976851851854E-3</v>
      </c>
      <c r="G68" s="32">
        <v>2.5653819444444444E-3</v>
      </c>
      <c r="H68" s="32">
        <v>2.5201273148148149E-3</v>
      </c>
      <c r="J68" s="39">
        <v>1.0569004629629628E-2</v>
      </c>
    </row>
    <row r="69" spans="1:10" x14ac:dyDescent="0.25">
      <c r="A69" s="23">
        <v>67</v>
      </c>
      <c r="B69" s="23">
        <v>12</v>
      </c>
      <c r="C69" s="24" t="s">
        <v>88</v>
      </c>
      <c r="D69" s="24" t="s">
        <v>89</v>
      </c>
      <c r="E69" s="32">
        <v>2.8319675925925925E-3</v>
      </c>
      <c r="F69" s="32">
        <v>2.7857754629629634E-3</v>
      </c>
      <c r="G69" s="32">
        <v>2.4632523148148148E-3</v>
      </c>
      <c r="H69" s="32">
        <v>2.5351388888888889E-3</v>
      </c>
      <c r="J69" s="39">
        <v>1.0616134259259259E-2</v>
      </c>
    </row>
    <row r="70" spans="1:10" x14ac:dyDescent="0.25">
      <c r="A70" s="23">
        <v>68</v>
      </c>
      <c r="B70" s="23">
        <v>69</v>
      </c>
      <c r="C70" s="24" t="s">
        <v>62</v>
      </c>
      <c r="D70" s="24" t="s">
        <v>63</v>
      </c>
      <c r="E70" s="32">
        <v>2.7195717592592588E-3</v>
      </c>
      <c r="F70" s="32">
        <v>2.5217939814814816E-3</v>
      </c>
      <c r="G70" s="32">
        <v>2.6077199074074076E-3</v>
      </c>
      <c r="H70" s="32">
        <v>2.8092939814814816E-3</v>
      </c>
      <c r="J70" s="39">
        <v>1.0658379629629629E-2</v>
      </c>
    </row>
    <row r="71" spans="1:10" x14ac:dyDescent="0.25">
      <c r="A71" s="23">
        <v>69</v>
      </c>
      <c r="B71" s="23">
        <v>125</v>
      </c>
      <c r="C71" s="24" t="s">
        <v>160</v>
      </c>
      <c r="D71" s="24" t="s">
        <v>135</v>
      </c>
      <c r="E71" s="32">
        <v>2.7913310185185189E-3</v>
      </c>
      <c r="F71" s="36">
        <v>2.7430555555555559E-3</v>
      </c>
      <c r="G71" s="36">
        <v>2.5925925925925925E-3</v>
      </c>
      <c r="H71" s="36">
        <v>2.5462962962962961E-3</v>
      </c>
      <c r="J71" s="39">
        <v>1.0673275462962963E-2</v>
      </c>
    </row>
    <row r="72" spans="1:10" x14ac:dyDescent="0.25">
      <c r="A72" s="23">
        <v>70</v>
      </c>
      <c r="B72" s="23">
        <v>79</v>
      </c>
      <c r="C72" s="24" t="s">
        <v>112</v>
      </c>
      <c r="D72" s="24" t="s">
        <v>69</v>
      </c>
      <c r="E72" s="32">
        <v>3.6623379629629632E-3</v>
      </c>
      <c r="F72" s="32">
        <v>2.4852314814814811E-3</v>
      </c>
      <c r="G72" s="32">
        <v>2.3587152777777777E-3</v>
      </c>
      <c r="H72" s="32">
        <v>2.3700347222222226E-3</v>
      </c>
      <c r="I72" s="42">
        <v>2.0833333333333332E-2</v>
      </c>
      <c r="J72" s="39">
        <v>1.1223541666666665E-2</v>
      </c>
    </row>
    <row r="73" spans="1:10" x14ac:dyDescent="0.25">
      <c r="A73" s="23">
        <v>71</v>
      </c>
      <c r="B73" s="23">
        <v>62</v>
      </c>
      <c r="C73" s="24" t="s">
        <v>64</v>
      </c>
      <c r="D73" s="24" t="s">
        <v>42</v>
      </c>
      <c r="E73" s="32">
        <v>2.8817939814814817E-3</v>
      </c>
      <c r="F73" s="32">
        <v>2.8597569444444447E-3</v>
      </c>
      <c r="G73" s="32">
        <v>2.6593634259259257E-3</v>
      </c>
      <c r="H73" s="32">
        <v>2.8212384259259263E-3</v>
      </c>
      <c r="I73" s="42">
        <v>3.472222222222222E-3</v>
      </c>
      <c r="J73" s="39">
        <v>1.1280023148148147E-2</v>
      </c>
    </row>
    <row r="74" spans="1:10" x14ac:dyDescent="0.25">
      <c r="A74" s="23">
        <v>72</v>
      </c>
      <c r="B74" s="23">
        <v>132</v>
      </c>
      <c r="C74" s="24" t="s">
        <v>90</v>
      </c>
      <c r="D74" s="24" t="s">
        <v>91</v>
      </c>
      <c r="E74" s="32">
        <v>2.6539236111111108E-3</v>
      </c>
      <c r="F74" s="32">
        <v>2.7176157407407409E-3</v>
      </c>
      <c r="G74" s="32">
        <v>2.4827893518518519E-3</v>
      </c>
      <c r="H74" s="32">
        <v>2.6826273148148148E-3</v>
      </c>
      <c r="I74" s="42">
        <v>4.5138888888888888E-2</v>
      </c>
      <c r="J74" s="39">
        <v>1.1289270833333335E-2</v>
      </c>
    </row>
    <row r="75" spans="1:10" x14ac:dyDescent="0.25">
      <c r="A75" s="23">
        <v>73</v>
      </c>
      <c r="B75" s="23">
        <v>60</v>
      </c>
      <c r="C75" s="24" t="s">
        <v>31</v>
      </c>
      <c r="D75" s="24" t="s">
        <v>21</v>
      </c>
      <c r="E75" s="32">
        <v>2.5012384259259263E-3</v>
      </c>
      <c r="F75" s="32">
        <v>4.026793981481481E-3</v>
      </c>
      <c r="G75" s="32">
        <v>2.3627893518518516E-3</v>
      </c>
      <c r="H75" s="32">
        <v>2.4785532407407408E-3</v>
      </c>
      <c r="J75" s="39">
        <v>1.1369375000000001E-2</v>
      </c>
    </row>
    <row r="76" spans="1:10" x14ac:dyDescent="0.25">
      <c r="A76" s="23">
        <v>74</v>
      </c>
      <c r="B76" s="23">
        <v>81</v>
      </c>
      <c r="C76" s="24" t="s">
        <v>92</v>
      </c>
      <c r="D76" s="24" t="s">
        <v>93</v>
      </c>
      <c r="E76" s="32">
        <v>2.9407870370370373E-3</v>
      </c>
      <c r="F76" s="32">
        <v>2.7408680555555554E-3</v>
      </c>
      <c r="G76" s="32">
        <v>2.9137962962962963E-3</v>
      </c>
      <c r="H76" s="32">
        <v>2.8349537037037041E-3</v>
      </c>
      <c r="J76" s="39">
        <v>1.1430405092592593E-2</v>
      </c>
    </row>
    <row r="77" spans="1:10" x14ac:dyDescent="0.25">
      <c r="A77" s="23">
        <v>75</v>
      </c>
      <c r="B77" s="23">
        <v>33</v>
      </c>
      <c r="C77" s="24" t="s">
        <v>94</v>
      </c>
      <c r="D77" s="24" t="s">
        <v>95</v>
      </c>
      <c r="E77" s="32">
        <v>3.7961342592592595E-3</v>
      </c>
      <c r="F77" s="32">
        <v>2.7740162037037039E-3</v>
      </c>
      <c r="G77" s="32">
        <v>2.7555671296296299E-3</v>
      </c>
      <c r="H77" s="32">
        <v>2.7273495370370368E-3</v>
      </c>
      <c r="J77" s="39">
        <v>1.2053067129629629E-2</v>
      </c>
    </row>
  </sheetData>
  <mergeCells count="1">
    <mergeCell ref="A1:K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sqref="A1:K1"/>
    </sheetView>
  </sheetViews>
  <sheetFormatPr defaultColWidth="8.85546875" defaultRowHeight="15" customHeight="1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3" ht="15" customHeight="1" x14ac:dyDescent="0.25">
      <c r="A1" s="85" t="s">
        <v>457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37"/>
      <c r="M1" s="37"/>
    </row>
    <row r="2" spans="1:13" s="26" customFormat="1" ht="1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s="26" customFormat="1" ht="15" customHeight="1" x14ac:dyDescent="0.25">
      <c r="A3" s="22" t="s">
        <v>1</v>
      </c>
      <c r="B3" s="22" t="s">
        <v>2</v>
      </c>
      <c r="C3" s="26" t="s">
        <v>3</v>
      </c>
      <c r="D3" s="26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161</v>
      </c>
    </row>
    <row r="4" spans="1:13" ht="15" customHeight="1" x14ac:dyDescent="0.25">
      <c r="A4" s="23">
        <v>1</v>
      </c>
      <c r="B4" s="23">
        <v>34</v>
      </c>
      <c r="C4" s="24" t="s">
        <v>11</v>
      </c>
      <c r="D4" s="24" t="s">
        <v>12</v>
      </c>
      <c r="E4" s="32">
        <v>2.4529976851851852E-3</v>
      </c>
      <c r="F4" s="32">
        <v>2.4385300925925928E-3</v>
      </c>
      <c r="G4" s="32">
        <v>2.4619907407407407E-3</v>
      </c>
      <c r="H4" s="32">
        <v>2.4312384259259257E-3</v>
      </c>
      <c r="J4" s="39">
        <v>9.7847569444444431E-3</v>
      </c>
      <c r="K4" s="43">
        <v>25</v>
      </c>
    </row>
    <row r="5" spans="1:13" ht="15" customHeight="1" x14ac:dyDescent="0.25">
      <c r="A5" s="23">
        <v>2</v>
      </c>
      <c r="B5" s="23">
        <v>72</v>
      </c>
      <c r="C5" s="24" t="s">
        <v>13</v>
      </c>
      <c r="D5" s="24" t="s">
        <v>14</v>
      </c>
      <c r="E5" s="32">
        <v>2.6821643518518518E-3</v>
      </c>
      <c r="F5" s="32">
        <v>2.462337962962963E-3</v>
      </c>
      <c r="G5" s="32">
        <v>2.5135532407407407E-3</v>
      </c>
      <c r="H5" s="32">
        <v>2.4701388888888889E-3</v>
      </c>
      <c r="J5" s="39">
        <v>1.0128194444444445E-2</v>
      </c>
      <c r="K5" s="43">
        <v>18</v>
      </c>
    </row>
    <row r="6" spans="1:13" ht="15" customHeight="1" x14ac:dyDescent="0.25">
      <c r="A6" s="23">
        <v>3</v>
      </c>
      <c r="B6" s="23">
        <v>115</v>
      </c>
      <c r="C6" s="24" t="s">
        <v>181</v>
      </c>
      <c r="D6" s="24" t="s">
        <v>25</v>
      </c>
      <c r="E6" s="32">
        <v>2.724386574074074E-3</v>
      </c>
      <c r="F6" s="32">
        <v>2.7135300925925925E-3</v>
      </c>
      <c r="G6" s="32">
        <v>2.539490740740741E-3</v>
      </c>
      <c r="H6" s="32">
        <v>2.5401273148148149E-3</v>
      </c>
      <c r="J6" s="39">
        <v>1.0517534722222223E-2</v>
      </c>
      <c r="K6" s="43">
        <v>15</v>
      </c>
    </row>
    <row r="7" spans="1:13" ht="15" customHeight="1" x14ac:dyDescent="0.25">
      <c r="A7" s="23">
        <v>4</v>
      </c>
      <c r="B7" s="23">
        <v>121</v>
      </c>
      <c r="C7" s="24" t="s">
        <v>16</v>
      </c>
      <c r="D7" s="24" t="s">
        <v>17</v>
      </c>
      <c r="E7" s="32">
        <v>2.6212499999999999E-3</v>
      </c>
      <c r="F7" s="32">
        <v>2.6429629629629633E-3</v>
      </c>
      <c r="G7" s="32">
        <v>2.6570717592592596E-3</v>
      </c>
      <c r="H7" s="32">
        <v>2.6040277777777776E-3</v>
      </c>
      <c r="J7" s="39">
        <v>1.05253125E-2</v>
      </c>
      <c r="K7" s="43">
        <v>12</v>
      </c>
    </row>
    <row r="8" spans="1:13" ht="15" customHeight="1" x14ac:dyDescent="0.25">
      <c r="A8" s="23">
        <v>5</v>
      </c>
      <c r="B8" s="23">
        <v>90</v>
      </c>
      <c r="C8" s="24" t="s">
        <v>24</v>
      </c>
      <c r="D8" s="24" t="s">
        <v>25</v>
      </c>
      <c r="E8" s="32">
        <v>2.7470717592592594E-3</v>
      </c>
      <c r="F8" s="32">
        <v>2.6945601851851853E-3</v>
      </c>
      <c r="G8" s="32">
        <v>2.6563425925925925E-3</v>
      </c>
      <c r="H8" s="32">
        <v>2.7230787037037037E-3</v>
      </c>
      <c r="J8" s="39">
        <v>1.0821053240740742E-2</v>
      </c>
      <c r="K8" s="43">
        <v>10</v>
      </c>
    </row>
    <row r="9" spans="1:13" ht="15" customHeight="1" x14ac:dyDescent="0.25">
      <c r="A9" s="23">
        <v>6</v>
      </c>
      <c r="B9" s="23">
        <v>17</v>
      </c>
      <c r="C9" s="24" t="s">
        <v>22</v>
      </c>
      <c r="D9" s="24" t="s">
        <v>23</v>
      </c>
      <c r="E9" s="32">
        <v>2.7775347222222225E-3</v>
      </c>
      <c r="F9" s="32">
        <v>2.6781712962962965E-3</v>
      </c>
      <c r="G9" s="32">
        <v>2.8904282407407407E-3</v>
      </c>
      <c r="H9" s="32">
        <v>2.6813310185185187E-3</v>
      </c>
      <c r="J9" s="39">
        <v>1.1027465277777778E-2</v>
      </c>
      <c r="K9" s="43">
        <v>8</v>
      </c>
    </row>
    <row r="10" spans="1:13" ht="15" customHeight="1" x14ac:dyDescent="0.25">
      <c r="A10" s="23">
        <v>7</v>
      </c>
      <c r="B10" s="23">
        <v>136</v>
      </c>
      <c r="C10" s="24" t="s">
        <v>29</v>
      </c>
      <c r="D10" s="24" t="s">
        <v>25</v>
      </c>
      <c r="E10" s="32">
        <v>2.7602199074074074E-3</v>
      </c>
      <c r="F10" s="32">
        <v>2.816203703703704E-3</v>
      </c>
      <c r="G10" s="32">
        <v>2.8213425925925923E-3</v>
      </c>
      <c r="H10" s="32">
        <v>2.637523148148148E-3</v>
      </c>
      <c r="J10" s="39">
        <v>1.1035289351851852E-2</v>
      </c>
      <c r="K10" s="43">
        <v>6</v>
      </c>
    </row>
    <row r="11" spans="1:13" ht="15" customHeight="1" x14ac:dyDescent="0.25">
      <c r="A11" s="23">
        <v>8</v>
      </c>
      <c r="B11" s="23">
        <v>116</v>
      </c>
      <c r="C11" s="24" t="s">
        <v>182</v>
      </c>
      <c r="D11" s="24" t="s">
        <v>21</v>
      </c>
      <c r="E11" s="32">
        <v>3.126238425925926E-3</v>
      </c>
      <c r="F11" s="32">
        <v>2.8805671296296301E-3</v>
      </c>
      <c r="G11" s="32">
        <v>2.8398611111111111E-3</v>
      </c>
      <c r="H11" s="32">
        <v>3.219583333333333E-3</v>
      </c>
      <c r="J11" s="39">
        <v>1.2066249999999999E-2</v>
      </c>
      <c r="K11" s="43">
        <v>4</v>
      </c>
    </row>
    <row r="12" spans="1:13" ht="15" customHeight="1" x14ac:dyDescent="0.25">
      <c r="A12" s="23">
        <v>9</v>
      </c>
      <c r="B12" s="23">
        <v>144</v>
      </c>
      <c r="C12" s="24" t="s">
        <v>183</v>
      </c>
      <c r="D12" s="24" t="s">
        <v>25</v>
      </c>
      <c r="E12" s="32">
        <v>4.6461458333333337E-3</v>
      </c>
      <c r="F12" s="32">
        <v>4.570763888888889E-3</v>
      </c>
      <c r="G12" s="32">
        <v>2.166875E-3</v>
      </c>
      <c r="H12" s="32">
        <v>4.8374421296296299E-3</v>
      </c>
      <c r="I12" s="42">
        <v>6.9444444444444441E-3</v>
      </c>
      <c r="J12" s="39">
        <v>1.633696759259259E-2</v>
      </c>
      <c r="K12" s="43">
        <v>2</v>
      </c>
    </row>
    <row r="13" spans="1:13" s="26" customFormat="1" ht="15" customHeight="1" x14ac:dyDescent="0.25">
      <c r="A13" s="86" t="s">
        <v>32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3" s="26" customFormat="1" ht="15" customHeight="1" x14ac:dyDescent="0.25">
      <c r="A14" s="22" t="s">
        <v>1</v>
      </c>
      <c r="B14" s="22" t="s">
        <v>2</v>
      </c>
      <c r="C14" s="26" t="s">
        <v>3</v>
      </c>
      <c r="D14" s="26" t="s">
        <v>4</v>
      </c>
      <c r="E14" s="22" t="s">
        <v>5</v>
      </c>
      <c r="F14" s="22" t="s">
        <v>6</v>
      </c>
      <c r="G14" s="22" t="s">
        <v>7</v>
      </c>
      <c r="H14" s="22" t="s">
        <v>8</v>
      </c>
      <c r="I14" s="22" t="s">
        <v>9</v>
      </c>
      <c r="J14" s="22" t="s">
        <v>10</v>
      </c>
      <c r="K14" s="22" t="s">
        <v>161</v>
      </c>
    </row>
    <row r="15" spans="1:13" ht="15" customHeight="1" x14ac:dyDescent="0.25">
      <c r="A15" s="23">
        <v>1</v>
      </c>
      <c r="B15" s="23">
        <v>50</v>
      </c>
      <c r="C15" s="24" t="s">
        <v>35</v>
      </c>
      <c r="D15" s="24" t="s">
        <v>36</v>
      </c>
      <c r="E15" s="32">
        <v>2.5246643518518522E-3</v>
      </c>
      <c r="F15" s="32">
        <v>2.4972453703703702E-3</v>
      </c>
      <c r="G15" s="32">
        <v>2.4855092592592589E-3</v>
      </c>
      <c r="H15" s="32">
        <v>2.4680092592592592E-3</v>
      </c>
      <c r="J15" s="39">
        <v>9.9754282407407396E-3</v>
      </c>
      <c r="K15" s="43">
        <v>25</v>
      </c>
    </row>
    <row r="16" spans="1:13" ht="15" customHeight="1" x14ac:dyDescent="0.25">
      <c r="A16" s="23">
        <v>2</v>
      </c>
      <c r="B16" s="23">
        <v>28</v>
      </c>
      <c r="C16" s="24" t="s">
        <v>33</v>
      </c>
      <c r="D16" s="24" t="s">
        <v>34</v>
      </c>
      <c r="E16" s="32">
        <v>2.6147569444444443E-3</v>
      </c>
      <c r="F16" s="32">
        <v>2.6171527777777777E-3</v>
      </c>
      <c r="G16" s="32">
        <v>2.5573611111111109E-3</v>
      </c>
      <c r="H16" s="32">
        <v>2.4861574074074074E-3</v>
      </c>
      <c r="J16" s="39">
        <v>1.0275428240740741E-2</v>
      </c>
      <c r="K16" s="43">
        <v>18</v>
      </c>
    </row>
    <row r="17" spans="1:11" ht="15" customHeight="1" x14ac:dyDescent="0.25">
      <c r="A17" s="23">
        <v>3</v>
      </c>
      <c r="B17" s="23">
        <v>68</v>
      </c>
      <c r="C17" s="24" t="s">
        <v>37</v>
      </c>
      <c r="D17" s="24" t="s">
        <v>91</v>
      </c>
      <c r="E17" s="32">
        <v>2.7609606481481478E-3</v>
      </c>
      <c r="F17" s="32">
        <v>2.5562268518518516E-3</v>
      </c>
      <c r="G17" s="32">
        <v>2.5628240740740741E-3</v>
      </c>
      <c r="H17" s="32">
        <v>2.4900347222222225E-3</v>
      </c>
      <c r="J17" s="39">
        <v>1.0370046296296297E-2</v>
      </c>
      <c r="K17" s="43">
        <v>15</v>
      </c>
    </row>
    <row r="18" spans="1:11" ht="15" customHeight="1" x14ac:dyDescent="0.25">
      <c r="A18" s="23">
        <v>4</v>
      </c>
      <c r="B18" s="23">
        <v>143</v>
      </c>
      <c r="C18" s="24" t="s">
        <v>184</v>
      </c>
      <c r="D18" s="24" t="s">
        <v>185</v>
      </c>
      <c r="E18" s="32">
        <v>2.5875462962962966E-3</v>
      </c>
      <c r="F18" s="32">
        <v>2.6331481481481479E-3</v>
      </c>
      <c r="G18" s="32">
        <v>2.6303125000000003E-3</v>
      </c>
      <c r="H18" s="32">
        <v>2.5212499999999996E-3</v>
      </c>
      <c r="J18" s="39">
        <v>1.0372256944444444E-2</v>
      </c>
      <c r="K18" s="43">
        <v>12</v>
      </c>
    </row>
    <row r="19" spans="1:11" ht="15" customHeight="1" x14ac:dyDescent="0.25">
      <c r="A19" s="23">
        <v>5</v>
      </c>
      <c r="B19" s="23">
        <v>145</v>
      </c>
      <c r="C19" s="24" t="s">
        <v>41</v>
      </c>
      <c r="D19" s="24" t="s">
        <v>42</v>
      </c>
      <c r="E19" s="32">
        <v>2.5954976851851851E-3</v>
      </c>
      <c r="F19" s="32">
        <v>2.6486226851851857E-3</v>
      </c>
      <c r="G19" s="32">
        <v>2.6062384259259263E-3</v>
      </c>
      <c r="H19" s="32">
        <v>2.5665046296296295E-3</v>
      </c>
      <c r="J19" s="39">
        <v>1.0416863425925927E-2</v>
      </c>
      <c r="K19" s="43">
        <v>10</v>
      </c>
    </row>
    <row r="20" spans="1:11" ht="15" customHeight="1" x14ac:dyDescent="0.25">
      <c r="A20" s="23">
        <v>6</v>
      </c>
      <c r="B20" s="23">
        <v>51</v>
      </c>
      <c r="C20" s="24" t="s">
        <v>43</v>
      </c>
      <c r="D20" s="24" t="s">
        <v>36</v>
      </c>
      <c r="E20" s="32">
        <v>2.6883796296296295E-3</v>
      </c>
      <c r="F20" s="32">
        <v>2.6183333333333332E-3</v>
      </c>
      <c r="G20" s="32">
        <v>2.5754050925925927E-3</v>
      </c>
      <c r="H20" s="32">
        <v>2.5799421296296295E-3</v>
      </c>
      <c r="J20" s="39">
        <v>1.0462060185185184E-2</v>
      </c>
      <c r="K20" s="43">
        <v>8</v>
      </c>
    </row>
    <row r="21" spans="1:11" ht="15" customHeight="1" x14ac:dyDescent="0.25">
      <c r="A21" s="23">
        <v>7</v>
      </c>
      <c r="B21" s="23">
        <v>333</v>
      </c>
      <c r="C21" s="24" t="s">
        <v>39</v>
      </c>
      <c r="D21" s="24" t="s">
        <v>40</v>
      </c>
      <c r="E21" s="32">
        <v>2.6621643518518518E-3</v>
      </c>
      <c r="F21" s="32">
        <v>2.6748148148148143E-3</v>
      </c>
      <c r="G21" s="32">
        <v>2.6218055555555556E-3</v>
      </c>
      <c r="H21" s="32">
        <v>2.6364236111111115E-3</v>
      </c>
      <c r="J21" s="39">
        <v>1.0595208333333333E-2</v>
      </c>
      <c r="K21" s="43">
        <v>6</v>
      </c>
    </row>
    <row r="22" spans="1:11" ht="15" customHeight="1" x14ac:dyDescent="0.25">
      <c r="A22" s="23">
        <v>8</v>
      </c>
      <c r="B22" s="23">
        <v>149</v>
      </c>
      <c r="C22" s="24" t="s">
        <v>46</v>
      </c>
      <c r="D22" s="24" t="s">
        <v>42</v>
      </c>
      <c r="E22" s="32">
        <v>2.714571759259259E-3</v>
      </c>
      <c r="F22" s="32">
        <v>2.6471527777777778E-3</v>
      </c>
      <c r="G22" s="32">
        <v>2.6404282407407405E-3</v>
      </c>
      <c r="H22" s="32">
        <v>2.6897569444444443E-3</v>
      </c>
      <c r="J22" s="39">
        <v>1.0691909722222221E-2</v>
      </c>
      <c r="K22" s="43">
        <v>4</v>
      </c>
    </row>
    <row r="23" spans="1:11" ht="15" customHeight="1" x14ac:dyDescent="0.25">
      <c r="A23" s="23">
        <v>9</v>
      </c>
      <c r="B23" s="23">
        <v>19</v>
      </c>
      <c r="C23" s="24" t="s">
        <v>186</v>
      </c>
      <c r="D23" s="24" t="s">
        <v>77</v>
      </c>
      <c r="E23" s="32">
        <v>2.7601388888888888E-3</v>
      </c>
      <c r="F23" s="32">
        <v>2.6995486111111109E-3</v>
      </c>
      <c r="G23" s="32">
        <v>2.6856944444444441E-3</v>
      </c>
      <c r="H23" s="32">
        <v>2.7315277777777776E-3</v>
      </c>
      <c r="J23" s="39">
        <v>1.0876909722222224E-2</v>
      </c>
      <c r="K23" s="43">
        <v>2</v>
      </c>
    </row>
    <row r="24" spans="1:11" ht="15" customHeight="1" x14ac:dyDescent="0.25">
      <c r="A24" s="23">
        <v>10</v>
      </c>
      <c r="B24" s="23">
        <v>59</v>
      </c>
      <c r="C24" s="24" t="s">
        <v>53</v>
      </c>
      <c r="D24" s="24" t="s">
        <v>54</v>
      </c>
      <c r="E24" s="32">
        <v>2.6850347222222223E-3</v>
      </c>
      <c r="F24" s="32">
        <v>2.7556481481481481E-3</v>
      </c>
      <c r="G24" s="32">
        <v>2.7293055555555556E-3</v>
      </c>
      <c r="H24" s="32">
        <v>2.7744791666666664E-3</v>
      </c>
      <c r="J24" s="39">
        <v>1.0944467592592592E-2</v>
      </c>
      <c r="K24" s="43">
        <v>1</v>
      </c>
    </row>
    <row r="25" spans="1:11" ht="15" customHeight="1" x14ac:dyDescent="0.25">
      <c r="A25" s="23">
        <v>11</v>
      </c>
      <c r="B25" s="23">
        <v>47</v>
      </c>
      <c r="C25" s="24" t="s">
        <v>59</v>
      </c>
      <c r="D25" s="24" t="s">
        <v>42</v>
      </c>
      <c r="E25" s="32">
        <v>2.700231481481481E-3</v>
      </c>
      <c r="F25" s="32">
        <v>2.7839120370370374E-3</v>
      </c>
      <c r="G25" s="32">
        <v>2.8000578703703707E-3</v>
      </c>
      <c r="H25" s="32">
        <v>2.6676388888888891E-3</v>
      </c>
      <c r="I25" s="42">
        <v>3.472222222222222E-3</v>
      </c>
      <c r="J25" s="39">
        <v>1.1009710648148147E-2</v>
      </c>
    </row>
    <row r="26" spans="1:11" ht="15" customHeight="1" x14ac:dyDescent="0.25">
      <c r="A26" s="23">
        <v>12</v>
      </c>
      <c r="B26" s="23">
        <v>31</v>
      </c>
      <c r="C26" s="24" t="s">
        <v>187</v>
      </c>
      <c r="D26" s="24" t="s">
        <v>42</v>
      </c>
      <c r="E26" s="32">
        <v>2.8660648148148148E-3</v>
      </c>
      <c r="F26" s="32">
        <v>2.8215972222222223E-3</v>
      </c>
      <c r="G26" s="32">
        <v>2.7555092592592592E-3</v>
      </c>
      <c r="H26" s="32">
        <v>2.7303935185185187E-3</v>
      </c>
      <c r="J26" s="39">
        <v>1.1173564814814817E-2</v>
      </c>
    </row>
    <row r="27" spans="1:11" ht="15" customHeight="1" x14ac:dyDescent="0.25">
      <c r="A27" s="23">
        <v>13</v>
      </c>
      <c r="B27" s="23">
        <v>45</v>
      </c>
      <c r="C27" s="24" t="s">
        <v>188</v>
      </c>
      <c r="D27" s="24" t="s">
        <v>189</v>
      </c>
      <c r="E27" s="32">
        <v>2.8842013888888888E-3</v>
      </c>
      <c r="F27" s="32">
        <v>2.7925231481481481E-3</v>
      </c>
      <c r="G27" s="32">
        <v>2.8282870370370371E-3</v>
      </c>
      <c r="H27" s="32">
        <v>2.7493865740740742E-3</v>
      </c>
      <c r="J27" s="39">
        <v>1.1254398148148147E-2</v>
      </c>
    </row>
    <row r="28" spans="1:11" ht="15" customHeight="1" x14ac:dyDescent="0.25">
      <c r="A28" s="23">
        <v>14</v>
      </c>
      <c r="B28" s="23">
        <v>105</v>
      </c>
      <c r="C28" s="24" t="s">
        <v>190</v>
      </c>
      <c r="D28" s="24" t="s">
        <v>191</v>
      </c>
      <c r="E28" s="32">
        <v>2.9010648148148147E-3</v>
      </c>
      <c r="F28" s="32">
        <v>2.8597222222222223E-3</v>
      </c>
      <c r="G28" s="32">
        <v>2.7978240740740741E-3</v>
      </c>
      <c r="H28" s="32">
        <v>2.8019907407407407E-3</v>
      </c>
      <c r="J28" s="39">
        <v>1.1360601851851851E-2</v>
      </c>
    </row>
    <row r="29" spans="1:11" ht="15" customHeight="1" x14ac:dyDescent="0.25">
      <c r="A29" s="23">
        <v>15</v>
      </c>
      <c r="B29" s="23">
        <v>118</v>
      </c>
      <c r="C29" s="24" t="s">
        <v>192</v>
      </c>
      <c r="D29" s="24" t="s">
        <v>42</v>
      </c>
      <c r="E29" s="32">
        <v>2.7887499999999996E-3</v>
      </c>
      <c r="F29" s="32">
        <v>2.9227083333333331E-3</v>
      </c>
      <c r="G29" s="32">
        <v>2.8892129629629628E-3</v>
      </c>
      <c r="H29" s="32">
        <v>2.7876388888888885E-3</v>
      </c>
      <c r="J29" s="39">
        <v>1.1388310185185185E-2</v>
      </c>
    </row>
    <row r="30" spans="1:11" ht="15" customHeight="1" x14ac:dyDescent="0.25">
      <c r="A30" s="23">
        <v>16</v>
      </c>
      <c r="B30" s="23">
        <v>69</v>
      </c>
      <c r="C30" s="24" t="s">
        <v>62</v>
      </c>
      <c r="D30" s="24" t="s">
        <v>63</v>
      </c>
      <c r="E30" s="32">
        <v>2.9319907407407407E-3</v>
      </c>
      <c r="F30" s="32">
        <v>2.8027777777777773E-3</v>
      </c>
      <c r="G30" s="32">
        <v>2.8853124999999994E-3</v>
      </c>
      <c r="H30" s="32">
        <v>2.8072569444444443E-3</v>
      </c>
      <c r="J30" s="39">
        <v>1.1427337962962962E-2</v>
      </c>
    </row>
    <row r="31" spans="1:11" ht="15" customHeight="1" x14ac:dyDescent="0.25">
      <c r="A31" s="23">
        <v>17</v>
      </c>
      <c r="B31" s="23">
        <v>131</v>
      </c>
      <c r="C31" s="24" t="s">
        <v>193</v>
      </c>
      <c r="D31" s="24" t="s">
        <v>194</v>
      </c>
      <c r="E31" s="32">
        <v>3.0460532407407411E-3</v>
      </c>
      <c r="F31" s="32">
        <v>2.8555671296296293E-3</v>
      </c>
      <c r="G31" s="32">
        <v>2.8415162037037037E-3</v>
      </c>
      <c r="H31" s="32">
        <v>2.8355092592592594E-3</v>
      </c>
      <c r="J31" s="39">
        <v>1.1578645833333333E-2</v>
      </c>
    </row>
    <row r="32" spans="1:11" ht="15" customHeight="1" x14ac:dyDescent="0.25">
      <c r="A32" s="23">
        <v>18</v>
      </c>
      <c r="B32" s="23">
        <v>76</v>
      </c>
      <c r="C32" s="24" t="s">
        <v>195</v>
      </c>
      <c r="D32" s="24" t="s">
        <v>196</v>
      </c>
      <c r="E32" s="32">
        <v>2.9214236111111112E-3</v>
      </c>
      <c r="F32" s="32">
        <v>2.982974537037037E-3</v>
      </c>
      <c r="G32" s="32">
        <v>2.8793981481481483E-3</v>
      </c>
      <c r="H32" s="32">
        <v>2.8502314814814814E-3</v>
      </c>
      <c r="J32" s="39">
        <v>1.1634027777777778E-2</v>
      </c>
    </row>
    <row r="33" spans="1:11" ht="15" customHeight="1" x14ac:dyDescent="0.25">
      <c r="A33" s="23">
        <v>19</v>
      </c>
      <c r="B33" s="23">
        <v>130</v>
      </c>
      <c r="C33" s="24" t="s">
        <v>197</v>
      </c>
      <c r="D33" s="24" t="s">
        <v>91</v>
      </c>
      <c r="E33" s="32">
        <v>3.0181018518518517E-3</v>
      </c>
      <c r="F33" s="32">
        <v>2.8480555555555555E-3</v>
      </c>
      <c r="G33" s="32">
        <v>2.8955092592592596E-3</v>
      </c>
      <c r="H33" s="32">
        <v>2.8003125000000003E-3</v>
      </c>
      <c r="I33" s="42">
        <v>2.0833333333333332E-2</v>
      </c>
      <c r="J33" s="39">
        <v>1.1909201388888888E-2</v>
      </c>
    </row>
    <row r="34" spans="1:11" ht="15" customHeight="1" x14ac:dyDescent="0.25">
      <c r="A34" s="23">
        <v>20</v>
      </c>
      <c r="B34" s="23">
        <v>110</v>
      </c>
      <c r="C34" s="24" t="s">
        <v>198</v>
      </c>
      <c r="D34" s="24" t="s">
        <v>38</v>
      </c>
      <c r="E34" s="32">
        <v>2.9999537037037039E-3</v>
      </c>
      <c r="F34" s="32">
        <v>2.8979629629629629E-3</v>
      </c>
      <c r="G34" s="32">
        <v>3.2713425925925931E-3</v>
      </c>
      <c r="H34" s="32">
        <v>3.0370717592592589E-3</v>
      </c>
      <c r="J34" s="39">
        <v>1.2206331018518519E-2</v>
      </c>
    </row>
    <row r="35" spans="1:11" ht="15" customHeight="1" x14ac:dyDescent="0.25">
      <c r="A35" s="23">
        <v>21</v>
      </c>
      <c r="B35" s="23">
        <v>101</v>
      </c>
      <c r="C35" s="24" t="s">
        <v>199</v>
      </c>
      <c r="D35" s="24" t="s">
        <v>200</v>
      </c>
      <c r="E35" s="32">
        <v>3.1869907407407407E-3</v>
      </c>
      <c r="F35" s="32">
        <v>2.9490972222222223E-3</v>
      </c>
      <c r="G35" s="32">
        <v>3.3333796296296301E-3</v>
      </c>
      <c r="H35" s="32">
        <v>2.9149537037037039E-3</v>
      </c>
      <c r="J35" s="39">
        <v>1.2384421296296294E-2</v>
      </c>
    </row>
    <row r="36" spans="1:11" ht="15" customHeight="1" x14ac:dyDescent="0.25">
      <c r="A36" s="23">
        <v>22</v>
      </c>
      <c r="B36" s="23">
        <v>62</v>
      </c>
      <c r="C36" s="24" t="s">
        <v>64</v>
      </c>
      <c r="D36" s="24" t="s">
        <v>42</v>
      </c>
      <c r="E36" s="32">
        <v>3.4447569444444443E-3</v>
      </c>
      <c r="F36" s="32">
        <v>3.1038078703703709E-3</v>
      </c>
      <c r="G36" s="32">
        <v>3.1342129629629632E-3</v>
      </c>
      <c r="H36" s="32">
        <v>2.9155902777777778E-3</v>
      </c>
      <c r="I36" s="42">
        <v>3.472222222222222E-3</v>
      </c>
      <c r="J36" s="39">
        <v>1.2656238425925927E-2</v>
      </c>
    </row>
    <row r="37" spans="1:11" ht="15" customHeight="1" x14ac:dyDescent="0.25">
      <c r="A37" s="23">
        <v>23</v>
      </c>
      <c r="B37" s="23">
        <v>106</v>
      </c>
      <c r="C37" s="24" t="s">
        <v>201</v>
      </c>
      <c r="D37" s="24" t="s">
        <v>50</v>
      </c>
      <c r="E37" s="32">
        <v>2.5922685185185185E-3</v>
      </c>
      <c r="F37" s="36">
        <v>3.3564814814814811E-3</v>
      </c>
      <c r="G37" s="36">
        <v>3.4027777777777784E-3</v>
      </c>
      <c r="H37" s="36">
        <v>3.3449074074074071E-3</v>
      </c>
      <c r="J37" s="39">
        <v>1.2696435185185186E-2</v>
      </c>
    </row>
    <row r="38" spans="1:11" ht="15" customHeight="1" x14ac:dyDescent="0.25">
      <c r="A38" s="23">
        <v>24</v>
      </c>
      <c r="B38" s="23">
        <v>103</v>
      </c>
      <c r="C38" s="24" t="s">
        <v>202</v>
      </c>
      <c r="D38" s="24" t="s">
        <v>203</v>
      </c>
      <c r="E38" s="32">
        <v>3.1633912037037043E-3</v>
      </c>
      <c r="F38" s="32">
        <v>3.2987152777777776E-3</v>
      </c>
      <c r="G38" s="32">
        <v>3.3511574074074073E-3</v>
      </c>
      <c r="H38" s="32">
        <v>3.2974305555555556E-3</v>
      </c>
      <c r="J38" s="39">
        <v>1.3110694444444446E-2</v>
      </c>
    </row>
    <row r="39" spans="1:11" ht="15" customHeight="1" x14ac:dyDescent="0.25">
      <c r="A39" s="23">
        <v>25</v>
      </c>
      <c r="B39" s="23">
        <v>74</v>
      </c>
      <c r="C39" s="24" t="s">
        <v>204</v>
      </c>
      <c r="D39" s="24" t="s">
        <v>205</v>
      </c>
      <c r="E39" s="32">
        <v>3.3943981481481481E-3</v>
      </c>
      <c r="F39" s="36">
        <v>3.3564814814814811E-3</v>
      </c>
      <c r="G39" s="36">
        <v>3.4027777777777784E-3</v>
      </c>
      <c r="H39" s="36">
        <v>3.3449074074074071E-3</v>
      </c>
      <c r="J39" s="39">
        <v>1.3498564814814816E-2</v>
      </c>
    </row>
    <row r="40" spans="1:11" s="26" customFormat="1" ht="15" customHeight="1" x14ac:dyDescent="0.25">
      <c r="A40" s="86" t="s">
        <v>65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1" s="26" customFormat="1" ht="15" customHeight="1" x14ac:dyDescent="0.25">
      <c r="A41" s="22" t="s">
        <v>1</v>
      </c>
      <c r="B41" s="22" t="s">
        <v>2</v>
      </c>
      <c r="C41" s="26" t="s">
        <v>3</v>
      </c>
      <c r="D41" s="26" t="s">
        <v>4</v>
      </c>
      <c r="E41" s="22" t="s">
        <v>5</v>
      </c>
      <c r="F41" s="22" t="s">
        <v>6</v>
      </c>
      <c r="G41" s="22" t="s">
        <v>7</v>
      </c>
      <c r="H41" s="22" t="s">
        <v>8</v>
      </c>
      <c r="I41" s="22" t="s">
        <v>9</v>
      </c>
      <c r="J41" s="22" t="s">
        <v>10</v>
      </c>
      <c r="K41" s="22" t="s">
        <v>161</v>
      </c>
    </row>
    <row r="42" spans="1:11" ht="15" customHeight="1" x14ac:dyDescent="0.25">
      <c r="A42" s="23">
        <v>1</v>
      </c>
      <c r="B42" s="23">
        <v>123</v>
      </c>
      <c r="C42" s="24" t="s">
        <v>87</v>
      </c>
      <c r="D42" s="24" t="s">
        <v>75</v>
      </c>
      <c r="E42" s="32">
        <v>2.3467245370370374E-3</v>
      </c>
      <c r="F42" s="32">
        <v>2.2993750000000002E-3</v>
      </c>
      <c r="G42" s="32">
        <v>2.3278125E-3</v>
      </c>
      <c r="H42" s="32">
        <v>2.2982870370370371E-3</v>
      </c>
      <c r="I42" s="42">
        <v>6.9444444444444441E-3</v>
      </c>
      <c r="J42" s="39">
        <v>9.387939814814816E-3</v>
      </c>
      <c r="K42" s="43">
        <v>25</v>
      </c>
    </row>
    <row r="43" spans="1:11" ht="15" customHeight="1" x14ac:dyDescent="0.25">
      <c r="A43" s="23">
        <v>2</v>
      </c>
      <c r="B43" s="23">
        <v>49</v>
      </c>
      <c r="C43" s="24" t="s">
        <v>68</v>
      </c>
      <c r="D43" s="24" t="s">
        <v>69</v>
      </c>
      <c r="E43" s="32">
        <v>2.4054050925925922E-3</v>
      </c>
      <c r="F43" s="32">
        <v>2.3866319444444443E-3</v>
      </c>
      <c r="G43" s="32">
        <v>2.3410648148148149E-3</v>
      </c>
      <c r="H43" s="32">
        <v>2.3379976851851851E-3</v>
      </c>
      <c r="I43" s="42">
        <v>3.472222222222222E-3</v>
      </c>
      <c r="J43" s="39">
        <v>9.5289699074074079E-3</v>
      </c>
      <c r="K43" s="43">
        <v>18</v>
      </c>
    </row>
    <row r="44" spans="1:11" ht="15" customHeight="1" x14ac:dyDescent="0.25">
      <c r="A44" s="23">
        <v>3</v>
      </c>
      <c r="B44" s="23">
        <v>129</v>
      </c>
      <c r="C44" s="24" t="s">
        <v>206</v>
      </c>
      <c r="D44" s="24" t="s">
        <v>207</v>
      </c>
      <c r="E44" s="32">
        <v>2.5053125000000002E-3</v>
      </c>
      <c r="F44" s="32">
        <v>2.390949074074074E-3</v>
      </c>
      <c r="G44" s="32">
        <v>2.3278240740740737E-3</v>
      </c>
      <c r="H44" s="32">
        <v>2.3228124999999998E-3</v>
      </c>
      <c r="J44" s="39">
        <v>9.5468981481481481E-3</v>
      </c>
      <c r="K44" s="43">
        <v>15</v>
      </c>
    </row>
    <row r="45" spans="1:11" ht="15" customHeight="1" x14ac:dyDescent="0.25">
      <c r="A45" s="23">
        <v>4</v>
      </c>
      <c r="B45" s="23">
        <v>10</v>
      </c>
      <c r="C45" s="24" t="s">
        <v>66</v>
      </c>
      <c r="D45" s="24" t="s">
        <v>67</v>
      </c>
      <c r="E45" s="32">
        <v>2.5218055555555558E-3</v>
      </c>
      <c r="F45" s="32">
        <v>2.4691898148148147E-3</v>
      </c>
      <c r="G45" s="32">
        <v>2.4171759259259259E-3</v>
      </c>
      <c r="H45" s="32">
        <v>2.360138888888889E-3</v>
      </c>
      <c r="J45" s="39">
        <v>9.7683101851851854E-3</v>
      </c>
      <c r="K45" s="43">
        <v>12</v>
      </c>
    </row>
    <row r="46" spans="1:11" ht="15" customHeight="1" x14ac:dyDescent="0.25">
      <c r="A46" s="23">
        <v>5</v>
      </c>
      <c r="B46" s="23">
        <v>30</v>
      </c>
      <c r="C46" s="24" t="s">
        <v>70</v>
      </c>
      <c r="D46" s="24" t="s">
        <v>71</v>
      </c>
      <c r="E46" s="32">
        <v>2.5712615740740743E-3</v>
      </c>
      <c r="F46" s="32">
        <v>2.5053935185185183E-3</v>
      </c>
      <c r="G46" s="32">
        <v>2.3715162037037034E-3</v>
      </c>
      <c r="H46" s="32">
        <v>2.5669791666666666E-3</v>
      </c>
      <c r="J46" s="39">
        <v>1.0015150462962962E-2</v>
      </c>
      <c r="K46" s="43">
        <v>10</v>
      </c>
    </row>
    <row r="47" spans="1:11" ht="15" customHeight="1" x14ac:dyDescent="0.25">
      <c r="A47" s="23">
        <v>6</v>
      </c>
      <c r="B47" s="23">
        <v>117</v>
      </c>
      <c r="C47" s="24" t="s">
        <v>208</v>
      </c>
      <c r="D47" s="24" t="s">
        <v>81</v>
      </c>
      <c r="E47" s="32">
        <v>2.6135763888888888E-3</v>
      </c>
      <c r="F47" s="32">
        <v>2.5562152777777779E-3</v>
      </c>
      <c r="G47" s="32">
        <v>2.6128240740740743E-3</v>
      </c>
      <c r="H47" s="32">
        <v>2.5407060185185185E-3</v>
      </c>
      <c r="J47" s="39">
        <v>1.032332175925926E-2</v>
      </c>
      <c r="K47" s="43">
        <v>8</v>
      </c>
    </row>
    <row r="48" spans="1:11" ht="15" customHeight="1" x14ac:dyDescent="0.25">
      <c r="A48" s="23">
        <v>7</v>
      </c>
      <c r="B48" s="23">
        <v>108</v>
      </c>
      <c r="C48" s="24" t="s">
        <v>209</v>
      </c>
      <c r="D48" s="24" t="s">
        <v>81</v>
      </c>
      <c r="E48" s="32">
        <v>2.6460532407407405E-3</v>
      </c>
      <c r="F48" s="32">
        <v>2.5785416666666665E-3</v>
      </c>
      <c r="G48" s="32">
        <v>2.5783796296296297E-3</v>
      </c>
      <c r="H48" s="32">
        <v>2.6104166666666667E-3</v>
      </c>
      <c r="J48" s="39">
        <v>1.0413391203703702E-2</v>
      </c>
      <c r="K48" s="43">
        <v>6</v>
      </c>
    </row>
    <row r="49" spans="1:11" ht="15" customHeight="1" x14ac:dyDescent="0.25">
      <c r="A49" s="23">
        <v>8</v>
      </c>
      <c r="B49" s="23">
        <v>137</v>
      </c>
      <c r="C49" s="24" t="s">
        <v>210</v>
      </c>
      <c r="D49" s="24" t="s">
        <v>211</v>
      </c>
      <c r="E49" s="32">
        <v>2.6592013888888893E-3</v>
      </c>
      <c r="F49" s="32">
        <v>2.5544675925925926E-3</v>
      </c>
      <c r="G49" s="32">
        <v>2.5703240740740743E-3</v>
      </c>
      <c r="H49" s="32">
        <v>2.6347685185185185E-3</v>
      </c>
      <c r="J49" s="39">
        <v>1.0418761574074073E-2</v>
      </c>
      <c r="K49" s="43">
        <v>4</v>
      </c>
    </row>
    <row r="50" spans="1:11" ht="15" customHeight="1" x14ac:dyDescent="0.25">
      <c r="A50" s="23">
        <v>9</v>
      </c>
      <c r="B50" s="23">
        <v>3</v>
      </c>
      <c r="C50" s="24" t="s">
        <v>78</v>
      </c>
      <c r="D50" s="24" t="s">
        <v>79</v>
      </c>
      <c r="E50" s="32">
        <v>2.6670833333333334E-3</v>
      </c>
      <c r="F50" s="32">
        <v>2.6161342592592595E-3</v>
      </c>
      <c r="G50" s="32">
        <v>2.6834606481481479E-3</v>
      </c>
      <c r="H50" s="32">
        <v>2.5699421296296295E-3</v>
      </c>
      <c r="J50" s="39">
        <v>1.053662037037037E-2</v>
      </c>
      <c r="K50" s="43">
        <v>2</v>
      </c>
    </row>
    <row r="51" spans="1:11" ht="15" customHeight="1" x14ac:dyDescent="0.25">
      <c r="A51" s="23">
        <v>10</v>
      </c>
      <c r="B51" s="23">
        <v>53</v>
      </c>
      <c r="C51" s="24" t="s">
        <v>76</v>
      </c>
      <c r="D51" s="24" t="s">
        <v>77</v>
      </c>
      <c r="E51" s="32">
        <v>2.7570833333333336E-3</v>
      </c>
      <c r="F51" s="32">
        <v>2.6351157407407404E-3</v>
      </c>
      <c r="G51" s="32">
        <v>2.6131944444444445E-3</v>
      </c>
      <c r="H51" s="32">
        <v>2.5605092592592593E-3</v>
      </c>
      <c r="J51" s="39">
        <v>1.0565902777777776E-2</v>
      </c>
      <c r="K51" s="43">
        <v>1</v>
      </c>
    </row>
    <row r="52" spans="1:11" ht="15" customHeight="1" x14ac:dyDescent="0.25">
      <c r="A52" s="23">
        <v>11</v>
      </c>
      <c r="B52" s="23">
        <v>109</v>
      </c>
      <c r="C52" s="24" t="s">
        <v>212</v>
      </c>
      <c r="D52" s="24" t="s">
        <v>205</v>
      </c>
      <c r="E52" s="32">
        <v>2.9602199074074075E-3</v>
      </c>
      <c r="F52" s="32">
        <v>2.8046527777777779E-3</v>
      </c>
      <c r="G52" s="32">
        <v>2.6985648148148151E-3</v>
      </c>
      <c r="H52" s="32">
        <v>2.6630902777777777E-3</v>
      </c>
      <c r="J52" s="39">
        <v>1.1126527777777779E-2</v>
      </c>
    </row>
    <row r="53" spans="1:11" ht="15" customHeight="1" x14ac:dyDescent="0.25">
      <c r="A53" s="23">
        <v>12</v>
      </c>
      <c r="B53" s="23">
        <v>12</v>
      </c>
      <c r="C53" s="24" t="s">
        <v>88</v>
      </c>
      <c r="D53" s="24" t="s">
        <v>89</v>
      </c>
      <c r="E53" s="32">
        <v>2.8106944444444442E-3</v>
      </c>
      <c r="F53" s="32">
        <v>2.7179861111111107E-3</v>
      </c>
      <c r="G53" s="32">
        <v>2.8860532407407407E-3</v>
      </c>
      <c r="H53" s="32">
        <v>2.8173726851851853E-3</v>
      </c>
      <c r="J53" s="39">
        <v>1.123210648148148E-2</v>
      </c>
    </row>
    <row r="54" spans="1:11" ht="15" customHeight="1" x14ac:dyDescent="0.25">
      <c r="A54" s="23">
        <v>13</v>
      </c>
      <c r="B54" s="23">
        <v>25</v>
      </c>
      <c r="C54" s="24" t="s">
        <v>213</v>
      </c>
      <c r="D54" s="24" t="s">
        <v>89</v>
      </c>
      <c r="E54" s="32">
        <v>2.80244212962963E-3</v>
      </c>
      <c r="F54" s="32">
        <v>2.9202083333333332E-3</v>
      </c>
      <c r="G54" s="32">
        <v>2.849027777777778E-3</v>
      </c>
      <c r="H54" s="32">
        <v>2.694861111111111E-3</v>
      </c>
      <c r="J54" s="39">
        <v>1.1266539351851852E-2</v>
      </c>
    </row>
    <row r="55" spans="1:11" ht="15" customHeight="1" x14ac:dyDescent="0.25">
      <c r="A55" s="23">
        <v>14</v>
      </c>
      <c r="B55" s="23">
        <v>135</v>
      </c>
      <c r="C55" s="24" t="s">
        <v>214</v>
      </c>
      <c r="D55" s="24" t="s">
        <v>106</v>
      </c>
      <c r="E55" s="32">
        <v>2.8838425925925924E-3</v>
      </c>
      <c r="F55" s="32">
        <v>2.8494675925925927E-3</v>
      </c>
      <c r="G55" s="32">
        <v>2.7963425925925929E-3</v>
      </c>
      <c r="H55" s="32">
        <v>2.7929166666666662E-3</v>
      </c>
      <c r="J55" s="39">
        <v>1.1322569444444444E-2</v>
      </c>
    </row>
    <row r="56" spans="1:11" ht="15" customHeight="1" x14ac:dyDescent="0.25">
      <c r="A56" s="23">
        <v>15</v>
      </c>
      <c r="B56" s="23">
        <v>122</v>
      </c>
      <c r="C56" s="24" t="s">
        <v>215</v>
      </c>
      <c r="D56" s="24" t="s">
        <v>106</v>
      </c>
      <c r="E56" s="32">
        <v>2.9748611111111117E-3</v>
      </c>
      <c r="F56" s="32">
        <v>3.0199305555555556E-3</v>
      </c>
      <c r="G56" s="32">
        <v>2.8837384259259263E-3</v>
      </c>
      <c r="H56" s="32">
        <v>2.9448611111111112E-3</v>
      </c>
      <c r="J56" s="39">
        <v>1.1823391203703704E-2</v>
      </c>
    </row>
    <row r="57" spans="1:11" ht="15" customHeight="1" x14ac:dyDescent="0.25">
      <c r="A57" s="23">
        <v>16</v>
      </c>
      <c r="B57" s="23">
        <v>132</v>
      </c>
      <c r="C57" s="24" t="s">
        <v>90</v>
      </c>
      <c r="D57" s="24" t="s">
        <v>91</v>
      </c>
      <c r="E57" s="32">
        <v>2.9035532407407413E-3</v>
      </c>
      <c r="F57" s="36">
        <v>3.2175925925925926E-3</v>
      </c>
      <c r="G57" s="36">
        <v>3.3564814814814811E-3</v>
      </c>
      <c r="H57" s="36">
        <v>3.1828703703703702E-3</v>
      </c>
      <c r="I57" s="42">
        <v>3.472222222222222E-3</v>
      </c>
      <c r="J57" s="39">
        <v>1.2718368055555556E-2</v>
      </c>
    </row>
    <row r="58" spans="1:11" ht="15" customHeight="1" x14ac:dyDescent="0.25">
      <c r="A58" s="23">
        <v>17</v>
      </c>
      <c r="B58" s="23">
        <v>81</v>
      </c>
      <c r="C58" s="24" t="s">
        <v>92</v>
      </c>
      <c r="D58" s="24" t="s">
        <v>93</v>
      </c>
      <c r="E58" s="32">
        <v>3.2257754629629628E-3</v>
      </c>
      <c r="F58" s="32">
        <v>3.1702083333333335E-3</v>
      </c>
      <c r="G58" s="32">
        <v>3.3002314814814817E-3</v>
      </c>
      <c r="H58" s="32">
        <v>3.1318749999999997E-3</v>
      </c>
      <c r="J58" s="39">
        <v>1.2828090277777775E-2</v>
      </c>
    </row>
    <row r="59" spans="1:11" s="26" customFormat="1" ht="15" customHeight="1" x14ac:dyDescent="0.25">
      <c r="A59" s="86" t="s">
        <v>96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1:11" s="26" customFormat="1" ht="15" customHeight="1" x14ac:dyDescent="0.25">
      <c r="A60" s="22" t="s">
        <v>1</v>
      </c>
      <c r="B60" s="22" t="s">
        <v>2</v>
      </c>
      <c r="C60" s="26" t="s">
        <v>3</v>
      </c>
      <c r="D60" s="26" t="s">
        <v>4</v>
      </c>
      <c r="E60" s="22" t="s">
        <v>5</v>
      </c>
      <c r="F60" s="22" t="s">
        <v>6</v>
      </c>
      <c r="G60" s="22" t="s">
        <v>7</v>
      </c>
      <c r="H60" s="22" t="s">
        <v>8</v>
      </c>
      <c r="I60" s="22" t="s">
        <v>9</v>
      </c>
      <c r="J60" s="22" t="s">
        <v>10</v>
      </c>
      <c r="K60" s="22" t="s">
        <v>161</v>
      </c>
    </row>
    <row r="61" spans="1:11" ht="15" customHeight="1" x14ac:dyDescent="0.25">
      <c r="A61" s="23">
        <v>1</v>
      </c>
      <c r="B61" s="23">
        <v>102</v>
      </c>
      <c r="C61" s="24" t="s">
        <v>103</v>
      </c>
      <c r="D61" s="24" t="s">
        <v>77</v>
      </c>
      <c r="E61" s="32">
        <v>2.4799421296296297E-3</v>
      </c>
      <c r="F61" s="32">
        <v>2.3582638888888889E-3</v>
      </c>
      <c r="G61" s="32">
        <v>2.3879976851851853E-3</v>
      </c>
      <c r="H61" s="32">
        <v>2.3385416666666667E-3</v>
      </c>
      <c r="J61" s="39">
        <v>9.564745370370371E-3</v>
      </c>
      <c r="K61" s="43">
        <v>25</v>
      </c>
    </row>
    <row r="62" spans="1:11" ht="15" customHeight="1" x14ac:dyDescent="0.25">
      <c r="A62" s="23">
        <v>2</v>
      </c>
      <c r="B62" s="23">
        <v>13</v>
      </c>
      <c r="C62" s="24" t="s">
        <v>97</v>
      </c>
      <c r="D62" s="24" t="s">
        <v>98</v>
      </c>
      <c r="E62" s="32">
        <v>2.4396759259259259E-3</v>
      </c>
      <c r="F62" s="32">
        <v>2.4619675925925924E-3</v>
      </c>
      <c r="G62" s="32">
        <v>2.4124537037037035E-3</v>
      </c>
      <c r="H62" s="32">
        <v>2.3314236111111109E-3</v>
      </c>
      <c r="J62" s="39">
        <v>9.6455208333333323E-3</v>
      </c>
      <c r="K62" s="43">
        <v>18</v>
      </c>
    </row>
    <row r="63" spans="1:11" ht="15" customHeight="1" x14ac:dyDescent="0.25">
      <c r="A63" s="23">
        <v>3</v>
      </c>
      <c r="B63" s="23">
        <v>222</v>
      </c>
      <c r="C63" s="24" t="s">
        <v>99</v>
      </c>
      <c r="D63" s="24" t="s">
        <v>100</v>
      </c>
      <c r="E63" s="32">
        <v>2.538553240740741E-3</v>
      </c>
      <c r="F63" s="32">
        <v>2.4262268518518517E-3</v>
      </c>
      <c r="G63" s="32">
        <v>2.4574537037037034E-3</v>
      </c>
      <c r="H63" s="32">
        <v>2.4070717592592594E-3</v>
      </c>
      <c r="J63" s="39">
        <v>9.8293055555555547E-3</v>
      </c>
      <c r="K63" s="43">
        <v>15</v>
      </c>
    </row>
    <row r="64" spans="1:11" ht="15" customHeight="1" x14ac:dyDescent="0.25">
      <c r="A64" s="23">
        <v>4</v>
      </c>
      <c r="B64" s="23">
        <v>114</v>
      </c>
      <c r="C64" s="24" t="s">
        <v>216</v>
      </c>
      <c r="D64" s="24" t="s">
        <v>146</v>
      </c>
      <c r="E64" s="32">
        <v>2.6910532407407404E-3</v>
      </c>
      <c r="F64" s="32">
        <v>2.5858564814814815E-3</v>
      </c>
      <c r="G64" s="32">
        <v>2.5684722222222224E-3</v>
      </c>
      <c r="H64" s="32">
        <v>2.522175925925926E-3</v>
      </c>
      <c r="J64" s="39">
        <v>1.0367557870370371E-2</v>
      </c>
      <c r="K64" s="43">
        <v>12</v>
      </c>
    </row>
    <row r="65" spans="1:11" ht="15" customHeight="1" x14ac:dyDescent="0.25">
      <c r="A65" s="23">
        <v>5</v>
      </c>
      <c r="B65" s="23">
        <v>88</v>
      </c>
      <c r="C65" s="24" t="s">
        <v>101</v>
      </c>
      <c r="D65" s="24" t="s">
        <v>102</v>
      </c>
      <c r="E65" s="32">
        <v>2.7519791666666665E-3</v>
      </c>
      <c r="F65" s="32">
        <v>2.5497453703703702E-3</v>
      </c>
      <c r="G65" s="32">
        <v>2.5917129629629628E-3</v>
      </c>
      <c r="H65" s="32">
        <v>2.5021643518518518E-3</v>
      </c>
      <c r="J65" s="39">
        <v>1.0395601851851852E-2</v>
      </c>
      <c r="K65" s="43">
        <v>10</v>
      </c>
    </row>
    <row r="66" spans="1:11" ht="15" customHeight="1" x14ac:dyDescent="0.25">
      <c r="A66" s="23">
        <v>6</v>
      </c>
      <c r="B66" s="23">
        <v>54</v>
      </c>
      <c r="C66" s="24" t="s">
        <v>105</v>
      </c>
      <c r="D66" s="24" t="s">
        <v>106</v>
      </c>
      <c r="E66" s="32">
        <v>2.7262384259259258E-3</v>
      </c>
      <c r="F66" s="32">
        <v>2.7632638888888885E-3</v>
      </c>
      <c r="G66" s="32">
        <v>2.6040393518518517E-3</v>
      </c>
      <c r="H66" s="32">
        <v>2.5781018518518518E-3</v>
      </c>
      <c r="J66" s="39">
        <v>1.067164351851852E-2</v>
      </c>
      <c r="K66" s="43">
        <v>8</v>
      </c>
    </row>
    <row r="67" spans="1:11" ht="15" customHeight="1" x14ac:dyDescent="0.25">
      <c r="A67" s="23">
        <v>7</v>
      </c>
      <c r="B67" s="23">
        <v>112</v>
      </c>
      <c r="C67" s="24" t="s">
        <v>217</v>
      </c>
      <c r="D67" s="24" t="s">
        <v>106</v>
      </c>
      <c r="E67" s="32">
        <v>2.719409722222222E-3</v>
      </c>
      <c r="F67" s="32">
        <v>2.6450231481481481E-3</v>
      </c>
      <c r="G67" s="32">
        <v>2.6586574074074069E-3</v>
      </c>
      <c r="H67" s="32">
        <v>2.6056944444444448E-3</v>
      </c>
      <c r="I67" s="42">
        <v>3.472222222222222E-3</v>
      </c>
      <c r="J67" s="39">
        <v>1.0686655092592591E-2</v>
      </c>
      <c r="K67" s="43">
        <v>6</v>
      </c>
    </row>
    <row r="68" spans="1:11" ht="15" customHeight="1" x14ac:dyDescent="0.25">
      <c r="A68" s="23">
        <v>8</v>
      </c>
      <c r="B68" s="23">
        <v>93</v>
      </c>
      <c r="C68" s="24" t="s">
        <v>104</v>
      </c>
      <c r="D68" s="24" t="s">
        <v>25</v>
      </c>
      <c r="E68" s="32">
        <v>2.85568287037037E-3</v>
      </c>
      <c r="F68" s="32">
        <v>2.6852083333333333E-3</v>
      </c>
      <c r="G68" s="32">
        <v>2.7102199074074073E-3</v>
      </c>
      <c r="H68" s="32">
        <v>2.6961458333333334E-3</v>
      </c>
      <c r="J68" s="39">
        <v>1.0947256944444443E-2</v>
      </c>
      <c r="K68" s="43">
        <v>4</v>
      </c>
    </row>
    <row r="69" spans="1:11" ht="15" customHeight="1" x14ac:dyDescent="0.25">
      <c r="A69" s="23">
        <v>9</v>
      </c>
      <c r="B69" s="23">
        <v>111</v>
      </c>
      <c r="C69" s="24" t="s">
        <v>218</v>
      </c>
      <c r="D69" s="24" t="s">
        <v>219</v>
      </c>
      <c r="E69" s="32">
        <v>2.5490162037037035E-3</v>
      </c>
      <c r="F69" s="36">
        <v>2.9282407407407412E-3</v>
      </c>
      <c r="G69" s="36">
        <v>2.8935185185185188E-3</v>
      </c>
      <c r="H69" s="36">
        <v>2.9166666666666668E-3</v>
      </c>
      <c r="J69" s="39">
        <v>1.1287442129629628E-2</v>
      </c>
      <c r="K69" s="43">
        <v>2</v>
      </c>
    </row>
    <row r="70" spans="1:11" ht="15" customHeight="1" x14ac:dyDescent="0.25">
      <c r="A70" s="23">
        <v>10</v>
      </c>
      <c r="B70" s="23">
        <v>40</v>
      </c>
      <c r="C70" s="24" t="s">
        <v>220</v>
      </c>
      <c r="D70" s="24" t="s">
        <v>106</v>
      </c>
      <c r="E70" s="32">
        <v>2.9797685185185187E-3</v>
      </c>
      <c r="F70" s="32">
        <v>2.8799305555555557E-3</v>
      </c>
      <c r="G70" s="32">
        <v>2.8431944444444446E-3</v>
      </c>
      <c r="H70" s="32">
        <v>2.8600578703703704E-3</v>
      </c>
      <c r="J70" s="39">
        <v>1.1562951388888888E-2</v>
      </c>
      <c r="K70" s="43">
        <v>1</v>
      </c>
    </row>
    <row r="71" spans="1:11" s="26" customFormat="1" ht="15" customHeight="1" x14ac:dyDescent="0.25">
      <c r="A71" s="86" t="s">
        <v>113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1:11" s="26" customFormat="1" ht="15" customHeight="1" x14ac:dyDescent="0.25">
      <c r="A72" s="22" t="s">
        <v>1</v>
      </c>
      <c r="B72" s="22" t="s">
        <v>2</v>
      </c>
      <c r="C72" s="26" t="s">
        <v>3</v>
      </c>
      <c r="D72" s="26" t="s">
        <v>4</v>
      </c>
      <c r="E72" s="22" t="s">
        <v>5</v>
      </c>
      <c r="F72" s="22" t="s">
        <v>6</v>
      </c>
      <c r="G72" s="22" t="s">
        <v>7</v>
      </c>
      <c r="H72" s="22" t="s">
        <v>8</v>
      </c>
      <c r="I72" s="22" t="s">
        <v>9</v>
      </c>
      <c r="J72" s="22" t="s">
        <v>10</v>
      </c>
      <c r="K72" s="22" t="s">
        <v>161</v>
      </c>
    </row>
    <row r="73" spans="1:11" ht="15" customHeight="1" x14ac:dyDescent="0.25">
      <c r="A73" s="23">
        <v>1</v>
      </c>
      <c r="B73" s="23">
        <v>99</v>
      </c>
      <c r="C73" s="24" t="s">
        <v>114</v>
      </c>
      <c r="D73" s="24" t="s">
        <v>115</v>
      </c>
      <c r="E73" s="32">
        <v>2.4716203703703706E-3</v>
      </c>
      <c r="F73" s="32">
        <v>2.4731712962962967E-3</v>
      </c>
      <c r="G73" s="32">
        <v>2.3519907407407409E-3</v>
      </c>
      <c r="H73" s="32">
        <v>2.393101851851852E-3</v>
      </c>
      <c r="J73" s="39">
        <v>9.6898842592592592E-3</v>
      </c>
      <c r="K73" s="43">
        <v>25</v>
      </c>
    </row>
    <row r="74" spans="1:11" ht="15" customHeight="1" x14ac:dyDescent="0.25">
      <c r="A74" s="23">
        <v>2</v>
      </c>
      <c r="B74" s="23">
        <v>23</v>
      </c>
      <c r="C74" s="24" t="s">
        <v>117</v>
      </c>
      <c r="D74" s="24" t="s">
        <v>118</v>
      </c>
      <c r="E74" s="32">
        <v>2.5482870370370368E-3</v>
      </c>
      <c r="F74" s="32">
        <v>2.4769675925925927E-3</v>
      </c>
      <c r="G74" s="32">
        <v>2.4033796296296294E-3</v>
      </c>
      <c r="H74" s="32">
        <v>2.4918055555555557E-3</v>
      </c>
      <c r="J74" s="39">
        <v>9.9204398148148142E-3</v>
      </c>
      <c r="K74" s="43">
        <v>18</v>
      </c>
    </row>
    <row r="75" spans="1:11" ht="15" customHeight="1" x14ac:dyDescent="0.25">
      <c r="A75" s="23">
        <v>3</v>
      </c>
      <c r="B75" s="23">
        <v>55</v>
      </c>
      <c r="C75" s="24" t="s">
        <v>147</v>
      </c>
      <c r="D75" s="24" t="s">
        <v>135</v>
      </c>
      <c r="E75" s="32">
        <v>2.6263310185185187E-3</v>
      </c>
      <c r="F75" s="32">
        <v>2.4810416666666666E-3</v>
      </c>
      <c r="G75" s="32">
        <v>2.5134722222222221E-3</v>
      </c>
      <c r="H75" s="32">
        <v>2.4313310185185184E-3</v>
      </c>
      <c r="J75" s="39">
        <v>1.0052175925925926E-2</v>
      </c>
      <c r="K75" s="43">
        <v>15</v>
      </c>
    </row>
    <row r="76" spans="1:11" ht="15" customHeight="1" x14ac:dyDescent="0.25">
      <c r="A76" s="23">
        <v>4</v>
      </c>
      <c r="B76" s="23">
        <v>107</v>
      </c>
      <c r="C76" s="24" t="s">
        <v>221</v>
      </c>
      <c r="D76" s="24" t="s">
        <v>135</v>
      </c>
      <c r="E76" s="32">
        <v>2.5414236111111111E-3</v>
      </c>
      <c r="F76" s="32">
        <v>2.5898379629629626E-3</v>
      </c>
      <c r="G76" s="32">
        <v>2.5068055555555555E-3</v>
      </c>
      <c r="H76" s="32">
        <v>2.5225347222222225E-3</v>
      </c>
      <c r="J76" s="39">
        <v>1.0160601851851853E-2</v>
      </c>
      <c r="K76" s="43">
        <v>12</v>
      </c>
    </row>
    <row r="77" spans="1:11" ht="15" customHeight="1" x14ac:dyDescent="0.25">
      <c r="A77" s="23">
        <v>5</v>
      </c>
      <c r="B77" s="23">
        <v>44</v>
      </c>
      <c r="C77" s="24" t="s">
        <v>116</v>
      </c>
      <c r="D77" s="24" t="s">
        <v>115</v>
      </c>
      <c r="E77" s="32">
        <v>2.6264351851851852E-3</v>
      </c>
      <c r="F77" s="32">
        <v>2.5136342592592593E-3</v>
      </c>
      <c r="G77" s="32">
        <v>2.4335648148148151E-3</v>
      </c>
      <c r="H77" s="32">
        <v>2.5309722222222222E-3</v>
      </c>
      <c r="I77" s="42">
        <v>3.472222222222222E-3</v>
      </c>
      <c r="J77" s="39">
        <v>1.0162476851851851E-2</v>
      </c>
      <c r="K77" s="43">
        <v>10</v>
      </c>
    </row>
    <row r="78" spans="1:11" ht="15" customHeight="1" x14ac:dyDescent="0.25">
      <c r="A78" s="23">
        <v>6</v>
      </c>
      <c r="B78" s="23">
        <v>87</v>
      </c>
      <c r="C78" s="24" t="s">
        <v>121</v>
      </c>
      <c r="D78" s="24" t="s">
        <v>122</v>
      </c>
      <c r="E78" s="32">
        <v>2.690138888888889E-3</v>
      </c>
      <c r="F78" s="32">
        <v>2.6426157407407405E-3</v>
      </c>
      <c r="G78" s="32">
        <v>2.6383796296296294E-3</v>
      </c>
      <c r="H78" s="32">
        <v>2.5867939814814816E-3</v>
      </c>
      <c r="J78" s="39">
        <v>1.0557928240740741E-2</v>
      </c>
      <c r="K78" s="43">
        <v>8</v>
      </c>
    </row>
    <row r="79" spans="1:11" ht="15" customHeight="1" x14ac:dyDescent="0.25">
      <c r="A79" s="23">
        <v>7</v>
      </c>
      <c r="B79" s="23">
        <v>96</v>
      </c>
      <c r="C79" s="24" t="s">
        <v>134</v>
      </c>
      <c r="D79" s="24" t="s">
        <v>118</v>
      </c>
      <c r="E79" s="32">
        <v>2.6505902777777778E-3</v>
      </c>
      <c r="F79" s="32">
        <v>2.6807638888888888E-3</v>
      </c>
      <c r="G79" s="32">
        <v>2.7420833333333329E-3</v>
      </c>
      <c r="H79" s="32">
        <v>2.5916203703703704E-3</v>
      </c>
      <c r="J79" s="39">
        <v>1.0665057870370372E-2</v>
      </c>
      <c r="K79" s="43">
        <v>6</v>
      </c>
    </row>
    <row r="80" spans="1:11" ht="15" customHeight="1" x14ac:dyDescent="0.25">
      <c r="A80" s="23">
        <v>8</v>
      </c>
      <c r="B80" s="23">
        <v>134</v>
      </c>
      <c r="C80" s="24" t="s">
        <v>222</v>
      </c>
      <c r="D80" s="24" t="s">
        <v>223</v>
      </c>
      <c r="E80" s="32">
        <v>2.7531828703703707E-3</v>
      </c>
      <c r="F80" s="32">
        <v>2.7338194444444445E-3</v>
      </c>
      <c r="G80" s="32">
        <v>2.6656018518518517E-3</v>
      </c>
      <c r="H80" s="32">
        <v>2.6681018518518521E-3</v>
      </c>
      <c r="J80" s="39">
        <v>1.0820706018518519E-2</v>
      </c>
      <c r="K80" s="43">
        <v>4</v>
      </c>
    </row>
    <row r="81" spans="1:11" ht="15" customHeight="1" x14ac:dyDescent="0.25">
      <c r="A81" s="23">
        <v>9</v>
      </c>
      <c r="B81" s="23">
        <v>80</v>
      </c>
      <c r="C81" s="24" t="s">
        <v>123</v>
      </c>
      <c r="D81" s="24" t="s">
        <v>124</v>
      </c>
      <c r="E81" s="32">
        <v>2.7712499999999998E-3</v>
      </c>
      <c r="F81" s="32">
        <v>2.7744675925925923E-3</v>
      </c>
      <c r="G81" s="32">
        <v>2.6335648148148147E-3</v>
      </c>
      <c r="H81" s="32">
        <v>2.6890277777777776E-3</v>
      </c>
      <c r="J81" s="39">
        <v>1.0868310185185186E-2</v>
      </c>
      <c r="K81" s="43">
        <v>2</v>
      </c>
    </row>
    <row r="82" spans="1:11" ht="15" customHeight="1" x14ac:dyDescent="0.25">
      <c r="A82" s="23">
        <v>10</v>
      </c>
      <c r="B82" s="23">
        <v>86</v>
      </c>
      <c r="C82" s="24" t="s">
        <v>129</v>
      </c>
      <c r="D82" s="24" t="s">
        <v>130</v>
      </c>
      <c r="E82" s="32">
        <v>2.8609837962962968E-3</v>
      </c>
      <c r="F82" s="32">
        <v>2.8940509259259262E-3</v>
      </c>
      <c r="G82" s="32">
        <v>2.7923611111111113E-3</v>
      </c>
      <c r="H82" s="36">
        <v>3.0208333333333333E-3</v>
      </c>
      <c r="J82" s="39">
        <v>1.1568229166666666E-2</v>
      </c>
      <c r="K82" s="43">
        <v>1</v>
      </c>
    </row>
    <row r="83" spans="1:11" ht="15" customHeight="1" x14ac:dyDescent="0.25">
      <c r="A83" s="23">
        <v>11</v>
      </c>
      <c r="B83" s="23">
        <v>84</v>
      </c>
      <c r="C83" s="24" t="s">
        <v>224</v>
      </c>
      <c r="D83" s="24" t="s">
        <v>225</v>
      </c>
      <c r="E83" s="32">
        <v>3.0532986111111108E-3</v>
      </c>
      <c r="F83" s="32">
        <v>2.8896527777777779E-3</v>
      </c>
      <c r="G83" s="32">
        <v>2.8349537037037041E-3</v>
      </c>
      <c r="H83" s="32">
        <v>2.8759722222222225E-3</v>
      </c>
      <c r="J83" s="39">
        <v>1.1653877314814815E-2</v>
      </c>
    </row>
    <row r="84" spans="1:11" ht="15" customHeight="1" x14ac:dyDescent="0.25">
      <c r="A84" s="23">
        <v>12</v>
      </c>
      <c r="B84" s="23">
        <v>128</v>
      </c>
      <c r="C84" s="24" t="s">
        <v>226</v>
      </c>
      <c r="D84" s="24" t="s">
        <v>227</v>
      </c>
      <c r="E84" s="32">
        <v>2.8418865740740744E-3</v>
      </c>
      <c r="F84" s="32">
        <v>2.8384490740740744E-3</v>
      </c>
      <c r="G84" s="36">
        <v>2.9861111111111113E-3</v>
      </c>
      <c r="H84" s="36">
        <v>3.0208333333333333E-3</v>
      </c>
      <c r="J84" s="39">
        <v>1.1687280092592593E-2</v>
      </c>
    </row>
    <row r="85" spans="1:11" ht="15" customHeight="1" x14ac:dyDescent="0.25">
      <c r="A85" s="23">
        <v>13</v>
      </c>
      <c r="B85" s="23">
        <v>78</v>
      </c>
      <c r="C85" s="24" t="s">
        <v>228</v>
      </c>
      <c r="D85" s="24" t="s">
        <v>229</v>
      </c>
      <c r="E85" s="32">
        <v>3.0695833333333335E-3</v>
      </c>
      <c r="F85" s="32">
        <v>2.7903935185185184E-3</v>
      </c>
      <c r="G85" s="32">
        <v>2.8298611111111111E-3</v>
      </c>
      <c r="H85" s="32">
        <v>2.89087962962963E-3</v>
      </c>
      <c r="I85" s="42">
        <v>6.9444444444444441E-3</v>
      </c>
      <c r="J85" s="39">
        <v>1.1696458333333333E-2</v>
      </c>
    </row>
    <row r="86" spans="1:11" ht="15" customHeight="1" x14ac:dyDescent="0.25">
      <c r="A86" s="23">
        <v>14</v>
      </c>
      <c r="B86" s="23">
        <v>150</v>
      </c>
      <c r="C86" s="24" t="s">
        <v>230</v>
      </c>
      <c r="D86" s="24" t="s">
        <v>231</v>
      </c>
      <c r="E86" s="32">
        <v>3.1688310185185187E-3</v>
      </c>
      <c r="F86" s="32">
        <v>2.9536342592592596E-3</v>
      </c>
      <c r="G86" s="32">
        <v>2.8787500000000007E-3</v>
      </c>
      <c r="H86" s="32">
        <v>2.8878125000000002E-3</v>
      </c>
      <c r="J86" s="39">
        <v>1.1889027777777778E-2</v>
      </c>
    </row>
    <row r="87" spans="1:11" ht="15" customHeight="1" x14ac:dyDescent="0.25">
      <c r="A87" s="23">
        <v>15</v>
      </c>
      <c r="B87" s="23">
        <v>126</v>
      </c>
      <c r="C87" s="24" t="s">
        <v>232</v>
      </c>
      <c r="D87" s="24" t="s">
        <v>106</v>
      </c>
      <c r="E87" s="32">
        <v>2.9859606481481477E-3</v>
      </c>
      <c r="F87" s="32">
        <v>3.0084490740740744E-3</v>
      </c>
      <c r="G87" s="32">
        <v>2.9380092592592596E-3</v>
      </c>
      <c r="H87" s="32">
        <v>2.9732754629629627E-3</v>
      </c>
      <c r="J87" s="39">
        <v>1.1905694444444446E-2</v>
      </c>
    </row>
    <row r="88" spans="1:11" s="26" customFormat="1" ht="15" customHeight="1" x14ac:dyDescent="0.25">
      <c r="A88" s="86" t="s">
        <v>452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1:11" s="26" customFormat="1" ht="15" customHeight="1" x14ac:dyDescent="0.25">
      <c r="A89" s="22" t="s">
        <v>1</v>
      </c>
      <c r="B89" s="22" t="s">
        <v>2</v>
      </c>
      <c r="C89" s="26" t="s">
        <v>3</v>
      </c>
      <c r="D89" s="26" t="s">
        <v>4</v>
      </c>
      <c r="E89" s="22" t="s">
        <v>5</v>
      </c>
      <c r="F89" s="22" t="s">
        <v>6</v>
      </c>
      <c r="G89" s="22" t="s">
        <v>7</v>
      </c>
      <c r="H89" s="22" t="s">
        <v>8</v>
      </c>
      <c r="I89" s="22" t="s">
        <v>9</v>
      </c>
      <c r="J89" s="22" t="s">
        <v>10</v>
      </c>
      <c r="K89" s="22" t="s">
        <v>161</v>
      </c>
    </row>
    <row r="90" spans="1:11" ht="15" customHeight="1" x14ac:dyDescent="0.25">
      <c r="A90" s="23">
        <v>1</v>
      </c>
      <c r="B90" s="23">
        <v>10211</v>
      </c>
      <c r="C90" s="24" t="s">
        <v>103</v>
      </c>
      <c r="D90" s="24" t="s">
        <v>77</v>
      </c>
      <c r="E90" s="32">
        <v>1.7468865740740741E-3</v>
      </c>
      <c r="F90" s="32">
        <v>1.7492939814814817E-3</v>
      </c>
      <c r="G90" s="32">
        <v>1.6519907407407405E-3</v>
      </c>
      <c r="H90" s="32">
        <v>1.7124537037037037E-3</v>
      </c>
      <c r="J90" s="39">
        <v>6.8606250000000013E-3</v>
      </c>
      <c r="K90" s="43">
        <v>25</v>
      </c>
    </row>
    <row r="91" spans="1:11" ht="15" customHeight="1" x14ac:dyDescent="0.25">
      <c r="A91" s="23">
        <v>2</v>
      </c>
      <c r="B91" s="23">
        <v>61</v>
      </c>
      <c r="C91" s="24" t="s">
        <v>136</v>
      </c>
      <c r="D91" s="24" t="s">
        <v>137</v>
      </c>
      <c r="E91" s="32">
        <v>1.7681018518518516E-3</v>
      </c>
      <c r="F91" s="32">
        <v>1.7600115740740738E-3</v>
      </c>
      <c r="G91" s="32">
        <v>1.7488425925925926E-3</v>
      </c>
      <c r="H91" s="32">
        <v>1.7480902777777774E-3</v>
      </c>
      <c r="I91" s="42">
        <v>3.472222222222222E-3</v>
      </c>
      <c r="J91" s="39">
        <v>7.082916666666667E-3</v>
      </c>
      <c r="K91" s="43">
        <v>18</v>
      </c>
    </row>
    <row r="92" spans="1:11" ht="15" customHeight="1" x14ac:dyDescent="0.25">
      <c r="A92" s="23">
        <v>3</v>
      </c>
      <c r="B92" s="23">
        <v>14</v>
      </c>
      <c r="C92" s="24" t="s">
        <v>159</v>
      </c>
      <c r="D92" s="24" t="s">
        <v>137</v>
      </c>
      <c r="E92" s="32">
        <v>1.8021875000000002E-3</v>
      </c>
      <c r="F92" s="32">
        <v>1.7984490740740741E-3</v>
      </c>
      <c r="G92" s="32">
        <v>1.7779166666666666E-3</v>
      </c>
      <c r="H92" s="32">
        <v>1.7611574074074075E-3</v>
      </c>
      <c r="J92" s="39">
        <v>7.1397106481481476E-3</v>
      </c>
      <c r="K92" s="43">
        <v>15</v>
      </c>
    </row>
    <row r="93" spans="1:11" ht="15" customHeight="1" x14ac:dyDescent="0.25">
      <c r="A93" s="23">
        <v>4</v>
      </c>
      <c r="B93" s="23">
        <v>119</v>
      </c>
      <c r="C93" s="24" t="s">
        <v>11</v>
      </c>
      <c r="D93" s="24" t="s">
        <v>233</v>
      </c>
      <c r="E93" s="32">
        <v>1.8316203703703704E-3</v>
      </c>
      <c r="F93" s="32">
        <v>1.8180902777777778E-3</v>
      </c>
      <c r="G93" s="32">
        <v>1.8193055555555558E-3</v>
      </c>
      <c r="H93" s="32">
        <v>1.7983564814814815E-3</v>
      </c>
      <c r="J93" s="39">
        <v>7.2673726851851849E-3</v>
      </c>
      <c r="K93" s="43">
        <v>12</v>
      </c>
    </row>
    <row r="94" spans="1:11" ht="15" customHeight="1" x14ac:dyDescent="0.25">
      <c r="A94" s="23">
        <v>5</v>
      </c>
      <c r="B94" s="23">
        <v>97</v>
      </c>
      <c r="C94" s="24" t="s">
        <v>138</v>
      </c>
      <c r="D94" s="24" t="s">
        <v>69</v>
      </c>
      <c r="E94" s="32">
        <v>1.8670833333333334E-3</v>
      </c>
      <c r="F94" s="32">
        <v>1.8245717592592593E-3</v>
      </c>
      <c r="G94" s="32">
        <v>1.8434722222222223E-3</v>
      </c>
      <c r="H94" s="32">
        <v>1.7908796296296295E-3</v>
      </c>
      <c r="I94" s="42">
        <v>6.9444444444444441E-3</v>
      </c>
      <c r="J94" s="39">
        <v>7.4417476851851849E-3</v>
      </c>
      <c r="K94" s="43">
        <v>10</v>
      </c>
    </row>
    <row r="95" spans="1:11" ht="15" customHeight="1" x14ac:dyDescent="0.25">
      <c r="A95" s="23">
        <v>6</v>
      </c>
      <c r="B95" s="23">
        <v>15</v>
      </c>
      <c r="C95" s="24" t="s">
        <v>155</v>
      </c>
      <c r="D95" s="24" t="s">
        <v>137</v>
      </c>
      <c r="E95" s="32">
        <v>1.9145601851851852E-3</v>
      </c>
      <c r="F95" s="32">
        <v>1.8863194444444446E-3</v>
      </c>
      <c r="G95" s="32">
        <v>1.8922685185185186E-3</v>
      </c>
      <c r="H95" s="32">
        <v>1.8324421296296298E-3</v>
      </c>
      <c r="J95" s="39">
        <v>7.5255902777777777E-3</v>
      </c>
      <c r="K95" s="43">
        <v>8</v>
      </c>
    </row>
    <row r="96" spans="1:11" ht="15" customHeight="1" x14ac:dyDescent="0.25">
      <c r="A96" s="23">
        <v>7</v>
      </c>
      <c r="B96" s="23">
        <v>46</v>
      </c>
      <c r="C96" s="24" t="s">
        <v>47</v>
      </c>
      <c r="D96" s="24" t="s">
        <v>234</v>
      </c>
      <c r="E96" s="32">
        <v>1.9430092592592591E-3</v>
      </c>
      <c r="F96" s="32">
        <v>1.9583564814814815E-3</v>
      </c>
      <c r="G96" s="32">
        <v>1.9388310185185186E-3</v>
      </c>
      <c r="H96" s="32">
        <v>1.9161574074074072E-3</v>
      </c>
      <c r="J96" s="39">
        <v>7.7563541666666666E-3</v>
      </c>
      <c r="K96" s="43">
        <v>6</v>
      </c>
    </row>
    <row r="97" spans="1:11" ht="15" customHeight="1" x14ac:dyDescent="0.25">
      <c r="A97" s="23">
        <v>8</v>
      </c>
      <c r="B97" s="23">
        <v>22</v>
      </c>
      <c r="C97" s="24" t="s">
        <v>235</v>
      </c>
      <c r="D97" s="24" t="s">
        <v>236</v>
      </c>
      <c r="E97" s="32">
        <v>2.0555092592592591E-3</v>
      </c>
      <c r="F97" s="32">
        <v>1.9863310185185188E-3</v>
      </c>
      <c r="G97" s="32">
        <v>1.9171759259259261E-3</v>
      </c>
      <c r="H97" s="32">
        <v>1.9806018518518519E-3</v>
      </c>
      <c r="J97" s="39">
        <v>7.9396180555555557E-3</v>
      </c>
      <c r="K97" s="43">
        <v>4</v>
      </c>
    </row>
    <row r="98" spans="1:11" ht="15" customHeight="1" x14ac:dyDescent="0.25">
      <c r="A98" s="23">
        <v>9</v>
      </c>
      <c r="B98" s="23">
        <v>133</v>
      </c>
      <c r="C98" s="24" t="s">
        <v>140</v>
      </c>
      <c r="D98" s="24" t="s">
        <v>12</v>
      </c>
      <c r="E98" s="32">
        <v>1.9542129629629627E-3</v>
      </c>
      <c r="F98" s="32">
        <v>1.9680902777777778E-3</v>
      </c>
      <c r="G98" s="32">
        <v>1.925601851851852E-3</v>
      </c>
      <c r="H98" s="32">
        <v>1.9373495370370369E-3</v>
      </c>
      <c r="I98" s="42">
        <v>2.0833333333333332E-2</v>
      </c>
      <c r="J98" s="39">
        <v>8.1324768518518508E-3</v>
      </c>
      <c r="K98" s="43">
        <v>2</v>
      </c>
    </row>
    <row r="99" spans="1:11" ht="15" customHeight="1" x14ac:dyDescent="0.25">
      <c r="A99" s="23">
        <v>10</v>
      </c>
      <c r="B99" s="23">
        <v>142</v>
      </c>
      <c r="C99" s="24" t="s">
        <v>237</v>
      </c>
      <c r="D99" s="24" t="s">
        <v>135</v>
      </c>
      <c r="E99" s="32">
        <v>2.0731944444444448E-3</v>
      </c>
      <c r="F99" s="32">
        <v>2.0755902777777782E-3</v>
      </c>
      <c r="G99" s="32">
        <v>2.0484722222222219E-3</v>
      </c>
      <c r="H99" s="32">
        <v>1.9952314814814815E-3</v>
      </c>
      <c r="J99" s="39">
        <v>8.192488425925926E-3</v>
      </c>
      <c r="K99" s="43">
        <v>1</v>
      </c>
    </row>
    <row r="100" spans="1:11" ht="15" customHeight="1" x14ac:dyDescent="0.25">
      <c r="A100" s="23">
        <v>11</v>
      </c>
      <c r="B100" s="23">
        <v>52</v>
      </c>
      <c r="C100" s="24" t="s">
        <v>20</v>
      </c>
      <c r="D100" s="24" t="s">
        <v>21</v>
      </c>
      <c r="E100" s="32">
        <v>1.9793055555555558E-3</v>
      </c>
      <c r="F100" s="32">
        <v>2.0038310185185185E-3</v>
      </c>
      <c r="G100" s="32">
        <v>1.9856828703703707E-3</v>
      </c>
      <c r="H100" s="32">
        <v>2.2654976851851851E-3</v>
      </c>
      <c r="J100" s="39">
        <v>8.2343171296296296E-3</v>
      </c>
    </row>
    <row r="101" spans="1:11" ht="15" customHeight="1" x14ac:dyDescent="0.25">
      <c r="A101" s="23">
        <v>12</v>
      </c>
      <c r="B101" s="23">
        <v>82</v>
      </c>
      <c r="C101" s="24" t="s">
        <v>238</v>
      </c>
      <c r="D101" s="24" t="s">
        <v>239</v>
      </c>
      <c r="E101" s="32">
        <v>2.2298495370370371E-3</v>
      </c>
      <c r="F101" s="32">
        <v>2.2282638888888886E-3</v>
      </c>
      <c r="G101" s="32">
        <v>2.2733680555555554E-3</v>
      </c>
      <c r="H101" s="32">
        <v>2.3734606481481484E-3</v>
      </c>
      <c r="I101" s="42">
        <v>6.9444444444444441E-3</v>
      </c>
      <c r="J101" s="39">
        <v>9.2206828703703704E-3</v>
      </c>
    </row>
    <row r="102" spans="1:11" ht="15" customHeight="1" x14ac:dyDescent="0.25">
      <c r="A102" s="23">
        <v>13</v>
      </c>
      <c r="B102" s="23">
        <v>11</v>
      </c>
      <c r="C102" s="24" t="s">
        <v>141</v>
      </c>
      <c r="D102" s="24" t="s">
        <v>142</v>
      </c>
      <c r="E102" s="32">
        <v>2.0716087962962962E-3</v>
      </c>
      <c r="F102" s="32">
        <v>2.9746527777777779E-3</v>
      </c>
      <c r="G102" s="32">
        <v>2.2084722222222223E-3</v>
      </c>
      <c r="H102" s="32">
        <v>2.1441087962962963E-3</v>
      </c>
      <c r="J102" s="39">
        <v>9.3988425925925923E-3</v>
      </c>
    </row>
    <row r="103" spans="1:11" ht="15" customHeight="1" x14ac:dyDescent="0.25">
      <c r="A103" s="23">
        <v>14</v>
      </c>
      <c r="B103" s="23">
        <v>66</v>
      </c>
      <c r="C103" s="24" t="s">
        <v>143</v>
      </c>
      <c r="D103" s="24" t="s">
        <v>144</v>
      </c>
      <c r="E103" s="32">
        <v>2.1772685185185189E-3</v>
      </c>
      <c r="F103" s="32">
        <v>2.1921527777777777E-3</v>
      </c>
      <c r="G103" s="36">
        <v>2.7662037037037034E-3</v>
      </c>
      <c r="H103" s="36">
        <v>2.6620370370370374E-3</v>
      </c>
      <c r="J103" s="39">
        <v>9.797662037037037E-3</v>
      </c>
    </row>
    <row r="104" spans="1:11" ht="15" customHeight="1" x14ac:dyDescent="0.25">
      <c r="A104" s="23">
        <v>15</v>
      </c>
      <c r="B104" s="23">
        <v>95</v>
      </c>
      <c r="C104" s="24" t="s">
        <v>149</v>
      </c>
      <c r="D104" s="24" t="s">
        <v>150</v>
      </c>
      <c r="E104" s="32">
        <v>2.6149652777777781E-3</v>
      </c>
      <c r="F104" s="32">
        <v>2.6119675925925924E-3</v>
      </c>
      <c r="G104" s="32">
        <v>2.6095833333333335E-3</v>
      </c>
      <c r="H104" s="32">
        <v>2.5498495370370371E-3</v>
      </c>
      <c r="J104" s="39">
        <v>1.0386365740740739E-2</v>
      </c>
    </row>
    <row r="105" spans="1:11" ht="15" customHeight="1" x14ac:dyDescent="0.25">
      <c r="A105" s="23">
        <v>16</v>
      </c>
      <c r="B105" s="23">
        <v>94</v>
      </c>
      <c r="C105" s="24" t="s">
        <v>153</v>
      </c>
      <c r="D105" s="24" t="s">
        <v>154</v>
      </c>
      <c r="E105" s="32">
        <v>2.6707754629629629E-3</v>
      </c>
      <c r="F105" s="32">
        <v>2.5853935185185186E-3</v>
      </c>
      <c r="G105" s="32">
        <v>2.6433796296296296E-3</v>
      </c>
      <c r="H105" s="32">
        <v>2.6071527777777777E-3</v>
      </c>
      <c r="J105" s="39">
        <v>1.0506701388888888E-2</v>
      </c>
    </row>
    <row r="106" spans="1:11" ht="15" customHeight="1" x14ac:dyDescent="0.25">
      <c r="A106" s="23">
        <v>17</v>
      </c>
      <c r="B106" s="23">
        <v>139</v>
      </c>
      <c r="C106" s="24" t="s">
        <v>240</v>
      </c>
      <c r="D106" s="24" t="s">
        <v>23</v>
      </c>
      <c r="E106" s="32">
        <v>2.5795023148148149E-3</v>
      </c>
      <c r="F106" s="32">
        <v>3.0053935185185184E-3</v>
      </c>
      <c r="G106" s="32">
        <v>2.6007870370370373E-3</v>
      </c>
      <c r="H106" s="32">
        <v>2.5813425925925925E-3</v>
      </c>
      <c r="J106" s="39">
        <v>1.0767025462962964E-2</v>
      </c>
    </row>
    <row r="107" spans="1:11" ht="15" customHeight="1" x14ac:dyDescent="0.25">
      <c r="A107" s="23">
        <v>18</v>
      </c>
      <c r="B107" s="23">
        <v>57</v>
      </c>
      <c r="C107" s="24" t="s">
        <v>241</v>
      </c>
      <c r="D107" s="24" t="s">
        <v>242</v>
      </c>
      <c r="E107" s="32">
        <v>2.8592129629629627E-3</v>
      </c>
      <c r="F107" s="32">
        <v>2.8315972222222219E-3</v>
      </c>
      <c r="G107" s="32">
        <v>2.7184722222222224E-3</v>
      </c>
      <c r="H107" s="32">
        <v>2.606886574074074E-3</v>
      </c>
      <c r="J107" s="39">
        <v>1.1016168981481481E-2</v>
      </c>
    </row>
    <row r="108" spans="1:11" ht="15" customHeight="1" x14ac:dyDescent="0.25">
      <c r="A108" s="23">
        <v>19</v>
      </c>
      <c r="B108" s="23">
        <v>38</v>
      </c>
      <c r="C108" s="24" t="s">
        <v>243</v>
      </c>
      <c r="D108" s="24" t="s">
        <v>244</v>
      </c>
      <c r="E108" s="32">
        <v>2.6622569444444445E-3</v>
      </c>
      <c r="F108" s="36">
        <v>3.0555555555555557E-3</v>
      </c>
      <c r="G108" s="36">
        <v>2.7662037037037034E-3</v>
      </c>
      <c r="H108" s="36">
        <v>2.6620370370370374E-3</v>
      </c>
      <c r="J108" s="39">
        <v>1.1146053240740741E-2</v>
      </c>
    </row>
  </sheetData>
  <mergeCells count="7">
    <mergeCell ref="A71:K71"/>
    <mergeCell ref="A88:K88"/>
    <mergeCell ref="A1:K1"/>
    <mergeCell ref="A2:K2"/>
    <mergeCell ref="A13:K13"/>
    <mergeCell ref="A40:K40"/>
    <mergeCell ref="A59:K59"/>
  </mergeCells>
  <pageMargins left="0.7" right="0.7" top="0.75" bottom="0.75" header="0.3" footer="0.3"/>
  <pageSetup paperSize="9" orientation="portrait" r:id="rId1"/>
  <rowBreaks count="5" manualBreakCount="5">
    <brk id="12" max="16383" man="1"/>
    <brk id="39" max="16383" man="1"/>
    <brk id="58" max="16383" man="1"/>
    <brk id="70" max="16383" man="1"/>
    <brk id="87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1" ht="15.75" x14ac:dyDescent="0.25">
      <c r="A1" s="85" t="s">
        <v>458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26" customFormat="1" x14ac:dyDescent="0.25">
      <c r="A2" s="22" t="s">
        <v>1</v>
      </c>
      <c r="B2" s="22" t="s">
        <v>2</v>
      </c>
      <c r="C2" s="26" t="s">
        <v>3</v>
      </c>
      <c r="D2" s="26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161</v>
      </c>
    </row>
    <row r="3" spans="1:11" x14ac:dyDescent="0.25">
      <c r="A3" s="23">
        <v>1</v>
      </c>
      <c r="B3" s="23">
        <v>123</v>
      </c>
      <c r="C3" s="24" t="s">
        <v>87</v>
      </c>
      <c r="D3" s="24" t="s">
        <v>75</v>
      </c>
      <c r="E3" s="32">
        <v>2.3467245370370374E-3</v>
      </c>
      <c r="F3" s="32">
        <v>2.2993750000000002E-3</v>
      </c>
      <c r="G3" s="32">
        <v>2.3278125E-3</v>
      </c>
      <c r="H3" s="32">
        <v>2.2982870370370371E-3</v>
      </c>
      <c r="I3" s="42">
        <v>6.9444444444444441E-3</v>
      </c>
      <c r="J3" s="39">
        <v>9.387939814814816E-3</v>
      </c>
      <c r="K3" s="43">
        <v>25</v>
      </c>
    </row>
    <row r="4" spans="1:11" x14ac:dyDescent="0.25">
      <c r="A4" s="23">
        <v>2</v>
      </c>
      <c r="B4" s="23">
        <v>49</v>
      </c>
      <c r="C4" s="24" t="s">
        <v>68</v>
      </c>
      <c r="D4" s="24" t="s">
        <v>69</v>
      </c>
      <c r="E4" s="32">
        <v>2.4054050925925922E-3</v>
      </c>
      <c r="F4" s="32">
        <v>2.3866319444444443E-3</v>
      </c>
      <c r="G4" s="32">
        <v>2.3410648148148149E-3</v>
      </c>
      <c r="H4" s="32">
        <v>2.3379976851851851E-3</v>
      </c>
      <c r="I4" s="42">
        <v>3.472222222222222E-3</v>
      </c>
      <c r="J4" s="39">
        <v>9.5289699074074079E-3</v>
      </c>
      <c r="K4" s="43">
        <v>18</v>
      </c>
    </row>
    <row r="5" spans="1:11" x14ac:dyDescent="0.25">
      <c r="A5" s="23">
        <v>3</v>
      </c>
      <c r="B5" s="23">
        <v>129</v>
      </c>
      <c r="C5" s="24" t="s">
        <v>206</v>
      </c>
      <c r="D5" s="24" t="s">
        <v>207</v>
      </c>
      <c r="E5" s="32">
        <v>2.5053125000000002E-3</v>
      </c>
      <c r="F5" s="32">
        <v>2.390949074074074E-3</v>
      </c>
      <c r="G5" s="32">
        <v>2.3278240740740737E-3</v>
      </c>
      <c r="H5" s="32">
        <v>2.3228124999999998E-3</v>
      </c>
      <c r="J5" s="39">
        <v>9.5468981481481481E-3</v>
      </c>
      <c r="K5" s="43">
        <v>15</v>
      </c>
    </row>
    <row r="6" spans="1:11" x14ac:dyDescent="0.25">
      <c r="A6" s="23">
        <v>4</v>
      </c>
      <c r="B6" s="23">
        <v>102</v>
      </c>
      <c r="C6" s="24" t="s">
        <v>103</v>
      </c>
      <c r="D6" s="24" t="s">
        <v>77</v>
      </c>
      <c r="E6" s="32">
        <v>2.4799421296296297E-3</v>
      </c>
      <c r="F6" s="32">
        <v>2.3582638888888889E-3</v>
      </c>
      <c r="G6" s="32">
        <v>2.3879976851851853E-3</v>
      </c>
      <c r="H6" s="32">
        <v>2.3385416666666667E-3</v>
      </c>
      <c r="J6" s="39">
        <v>9.564745370370371E-3</v>
      </c>
      <c r="K6" s="43">
        <v>12</v>
      </c>
    </row>
    <row r="7" spans="1:11" x14ac:dyDescent="0.25">
      <c r="A7" s="23">
        <v>5</v>
      </c>
      <c r="B7" s="23">
        <v>13</v>
      </c>
      <c r="C7" s="24" t="s">
        <v>97</v>
      </c>
      <c r="D7" s="24" t="s">
        <v>98</v>
      </c>
      <c r="E7" s="32">
        <v>2.4396759259259259E-3</v>
      </c>
      <c r="F7" s="32">
        <v>2.4619675925925924E-3</v>
      </c>
      <c r="G7" s="32">
        <v>2.4124537037037035E-3</v>
      </c>
      <c r="H7" s="32">
        <v>2.3314236111111109E-3</v>
      </c>
      <c r="J7" s="39">
        <v>9.6455208333333323E-3</v>
      </c>
      <c r="K7" s="43">
        <v>10</v>
      </c>
    </row>
    <row r="8" spans="1:11" x14ac:dyDescent="0.25">
      <c r="A8" s="23">
        <v>6</v>
      </c>
      <c r="B8" s="23">
        <v>99</v>
      </c>
      <c r="C8" s="24" t="s">
        <v>114</v>
      </c>
      <c r="D8" s="24" t="s">
        <v>115</v>
      </c>
      <c r="E8" s="32">
        <v>2.4716203703703706E-3</v>
      </c>
      <c r="F8" s="32">
        <v>2.4731712962962967E-3</v>
      </c>
      <c r="G8" s="32">
        <v>2.3519907407407409E-3</v>
      </c>
      <c r="H8" s="32">
        <v>2.393101851851852E-3</v>
      </c>
      <c r="J8" s="39">
        <v>9.6898842592592592E-3</v>
      </c>
      <c r="K8" s="43">
        <v>8</v>
      </c>
    </row>
    <row r="9" spans="1:11" x14ac:dyDescent="0.25">
      <c r="A9" s="23">
        <v>7</v>
      </c>
      <c r="B9" s="23">
        <v>10</v>
      </c>
      <c r="C9" s="24" t="s">
        <v>66</v>
      </c>
      <c r="D9" s="24" t="s">
        <v>67</v>
      </c>
      <c r="E9" s="32">
        <v>2.5218055555555558E-3</v>
      </c>
      <c r="F9" s="32">
        <v>2.4691898148148147E-3</v>
      </c>
      <c r="G9" s="32">
        <v>2.4171759259259259E-3</v>
      </c>
      <c r="H9" s="32">
        <v>2.360138888888889E-3</v>
      </c>
      <c r="J9" s="39">
        <v>9.7683101851851854E-3</v>
      </c>
      <c r="K9" s="43">
        <v>6</v>
      </c>
    </row>
    <row r="10" spans="1:11" x14ac:dyDescent="0.25">
      <c r="A10" s="23">
        <v>8</v>
      </c>
      <c r="B10" s="23">
        <v>34</v>
      </c>
      <c r="C10" s="24" t="s">
        <v>11</v>
      </c>
      <c r="D10" s="24" t="s">
        <v>12</v>
      </c>
      <c r="E10" s="32">
        <v>2.4529976851851852E-3</v>
      </c>
      <c r="F10" s="32">
        <v>2.4385300925925928E-3</v>
      </c>
      <c r="G10" s="32">
        <v>2.4619907407407407E-3</v>
      </c>
      <c r="H10" s="32">
        <v>2.4312384259259257E-3</v>
      </c>
      <c r="J10" s="39">
        <v>9.7847569444444431E-3</v>
      </c>
      <c r="K10" s="43">
        <v>4</v>
      </c>
    </row>
    <row r="11" spans="1:11" x14ac:dyDescent="0.25">
      <c r="A11" s="23">
        <v>9</v>
      </c>
      <c r="B11" s="23">
        <v>222</v>
      </c>
      <c r="C11" s="24" t="s">
        <v>99</v>
      </c>
      <c r="D11" s="24" t="s">
        <v>100</v>
      </c>
      <c r="E11" s="32">
        <v>2.538553240740741E-3</v>
      </c>
      <c r="F11" s="32">
        <v>2.4262268518518517E-3</v>
      </c>
      <c r="G11" s="32">
        <v>2.4574537037037034E-3</v>
      </c>
      <c r="H11" s="32">
        <v>2.4070717592592594E-3</v>
      </c>
      <c r="J11" s="39">
        <v>9.8293055555555547E-3</v>
      </c>
      <c r="K11" s="43">
        <v>2</v>
      </c>
    </row>
    <row r="12" spans="1:11" x14ac:dyDescent="0.25">
      <c r="A12" s="23">
        <v>10</v>
      </c>
      <c r="B12" s="23">
        <v>23</v>
      </c>
      <c r="C12" s="24" t="s">
        <v>117</v>
      </c>
      <c r="D12" s="24" t="s">
        <v>118</v>
      </c>
      <c r="E12" s="32">
        <v>2.5482870370370368E-3</v>
      </c>
      <c r="F12" s="32">
        <v>2.4769675925925927E-3</v>
      </c>
      <c r="G12" s="32">
        <v>2.4033796296296294E-3</v>
      </c>
      <c r="H12" s="32">
        <v>2.4918055555555557E-3</v>
      </c>
      <c r="J12" s="39">
        <v>9.9204398148148142E-3</v>
      </c>
      <c r="K12" s="43">
        <v>1</v>
      </c>
    </row>
    <row r="13" spans="1:11" x14ac:dyDescent="0.25">
      <c r="A13" s="23">
        <v>11</v>
      </c>
      <c r="B13" s="23">
        <v>50</v>
      </c>
      <c r="C13" s="24" t="s">
        <v>35</v>
      </c>
      <c r="D13" s="24" t="s">
        <v>36</v>
      </c>
      <c r="E13" s="32">
        <v>2.5246643518518522E-3</v>
      </c>
      <c r="F13" s="32">
        <v>2.4972453703703702E-3</v>
      </c>
      <c r="G13" s="32">
        <v>2.4855092592592589E-3</v>
      </c>
      <c r="H13" s="32">
        <v>2.4680092592592592E-3</v>
      </c>
      <c r="J13" s="39">
        <v>9.9754282407407396E-3</v>
      </c>
    </row>
    <row r="14" spans="1:11" x14ac:dyDescent="0.25">
      <c r="A14" s="23">
        <v>12</v>
      </c>
      <c r="B14" s="23">
        <v>30</v>
      </c>
      <c r="C14" s="24" t="s">
        <v>70</v>
      </c>
      <c r="D14" s="24" t="s">
        <v>71</v>
      </c>
      <c r="E14" s="32">
        <v>2.5712615740740743E-3</v>
      </c>
      <c r="F14" s="32">
        <v>2.5053935185185183E-3</v>
      </c>
      <c r="G14" s="32">
        <v>2.3715162037037034E-3</v>
      </c>
      <c r="H14" s="32">
        <v>2.5669791666666666E-3</v>
      </c>
      <c r="J14" s="39">
        <v>1.0015150462962962E-2</v>
      </c>
    </row>
    <row r="15" spans="1:11" x14ac:dyDescent="0.25">
      <c r="A15" s="23">
        <v>13</v>
      </c>
      <c r="B15" s="23">
        <v>55</v>
      </c>
      <c r="C15" s="24" t="s">
        <v>147</v>
      </c>
      <c r="D15" s="24" t="s">
        <v>148</v>
      </c>
      <c r="E15" s="32">
        <v>2.6263310185185187E-3</v>
      </c>
      <c r="F15" s="32">
        <v>2.4810416666666666E-3</v>
      </c>
      <c r="G15" s="32">
        <v>2.5134722222222221E-3</v>
      </c>
      <c r="H15" s="32">
        <v>2.4313310185185184E-3</v>
      </c>
      <c r="J15" s="39">
        <v>1.0052175925925926E-2</v>
      </c>
    </row>
    <row r="16" spans="1:11" x14ac:dyDescent="0.25">
      <c r="A16" s="23">
        <v>14</v>
      </c>
      <c r="B16" s="23">
        <v>72</v>
      </c>
      <c r="C16" s="24" t="s">
        <v>13</v>
      </c>
      <c r="D16" s="24" t="s">
        <v>14</v>
      </c>
      <c r="E16" s="32">
        <v>2.6821643518518518E-3</v>
      </c>
      <c r="F16" s="32">
        <v>2.462337962962963E-3</v>
      </c>
      <c r="G16" s="32">
        <v>2.5135532407407407E-3</v>
      </c>
      <c r="H16" s="32">
        <v>2.4701388888888889E-3</v>
      </c>
      <c r="J16" s="39">
        <v>1.0128194444444445E-2</v>
      </c>
    </row>
    <row r="17" spans="1:10" x14ac:dyDescent="0.25">
      <c r="A17" s="23">
        <v>15</v>
      </c>
      <c r="B17" s="23">
        <v>107</v>
      </c>
      <c r="C17" s="24" t="s">
        <v>221</v>
      </c>
      <c r="D17" s="24" t="s">
        <v>135</v>
      </c>
      <c r="E17" s="32">
        <v>2.5414236111111111E-3</v>
      </c>
      <c r="F17" s="32">
        <v>2.5898379629629626E-3</v>
      </c>
      <c r="G17" s="32">
        <v>2.5068055555555555E-3</v>
      </c>
      <c r="H17" s="32">
        <v>2.5225347222222225E-3</v>
      </c>
      <c r="J17" s="39">
        <v>1.0160601851851853E-2</v>
      </c>
    </row>
    <row r="18" spans="1:10" x14ac:dyDescent="0.25">
      <c r="A18" s="23">
        <v>16</v>
      </c>
      <c r="B18" s="23">
        <v>44</v>
      </c>
      <c r="C18" s="24" t="s">
        <v>116</v>
      </c>
      <c r="D18" s="24" t="s">
        <v>115</v>
      </c>
      <c r="E18" s="32">
        <v>2.6264351851851852E-3</v>
      </c>
      <c r="F18" s="32">
        <v>2.5136342592592593E-3</v>
      </c>
      <c r="G18" s="32">
        <v>2.4335648148148151E-3</v>
      </c>
      <c r="H18" s="32">
        <v>2.5309722222222222E-3</v>
      </c>
      <c r="I18" s="42">
        <v>3.472222222222222E-3</v>
      </c>
      <c r="J18" s="39">
        <v>1.0162476851851851E-2</v>
      </c>
    </row>
    <row r="19" spans="1:10" x14ac:dyDescent="0.25">
      <c r="A19" s="23">
        <v>17</v>
      </c>
      <c r="B19" s="23">
        <v>28</v>
      </c>
      <c r="C19" s="24" t="s">
        <v>33</v>
      </c>
      <c r="D19" s="24" t="s">
        <v>34</v>
      </c>
      <c r="E19" s="32">
        <v>2.6147569444444443E-3</v>
      </c>
      <c r="F19" s="32">
        <v>2.6171527777777777E-3</v>
      </c>
      <c r="G19" s="32">
        <v>2.5573611111111109E-3</v>
      </c>
      <c r="H19" s="32">
        <v>2.4861574074074074E-3</v>
      </c>
      <c r="J19" s="39">
        <v>1.0275428240740741E-2</v>
      </c>
    </row>
    <row r="20" spans="1:10" x14ac:dyDescent="0.25">
      <c r="A20" s="23">
        <v>18</v>
      </c>
      <c r="B20" s="23">
        <v>117</v>
      </c>
      <c r="C20" s="24" t="s">
        <v>208</v>
      </c>
      <c r="D20" s="24" t="s">
        <v>81</v>
      </c>
      <c r="E20" s="32">
        <v>2.6135763888888888E-3</v>
      </c>
      <c r="F20" s="32">
        <v>2.5562152777777779E-3</v>
      </c>
      <c r="G20" s="32">
        <v>2.6128240740740743E-3</v>
      </c>
      <c r="H20" s="32">
        <v>2.5407060185185185E-3</v>
      </c>
      <c r="J20" s="39">
        <v>1.032332175925926E-2</v>
      </c>
    </row>
    <row r="21" spans="1:10" x14ac:dyDescent="0.25">
      <c r="A21" s="23">
        <v>19</v>
      </c>
      <c r="B21" s="23">
        <v>114</v>
      </c>
      <c r="C21" s="24" t="s">
        <v>216</v>
      </c>
      <c r="D21" s="24" t="s">
        <v>146</v>
      </c>
      <c r="E21" s="32">
        <v>2.6910532407407404E-3</v>
      </c>
      <c r="F21" s="32">
        <v>2.5858564814814815E-3</v>
      </c>
      <c r="G21" s="32">
        <v>2.5684722222222224E-3</v>
      </c>
      <c r="H21" s="32">
        <v>2.522175925925926E-3</v>
      </c>
      <c r="J21" s="39">
        <v>1.0367557870370371E-2</v>
      </c>
    </row>
    <row r="22" spans="1:10" x14ac:dyDescent="0.25">
      <c r="A22" s="23">
        <v>20</v>
      </c>
      <c r="B22" s="23">
        <v>68</v>
      </c>
      <c r="C22" s="24" t="s">
        <v>37</v>
      </c>
      <c r="D22" s="24" t="s">
        <v>91</v>
      </c>
      <c r="E22" s="32">
        <v>2.7609606481481478E-3</v>
      </c>
      <c r="F22" s="32">
        <v>2.5562268518518516E-3</v>
      </c>
      <c r="G22" s="32">
        <v>2.5628240740740741E-3</v>
      </c>
      <c r="H22" s="32">
        <v>2.4900347222222225E-3</v>
      </c>
      <c r="J22" s="39">
        <v>1.0370046296296297E-2</v>
      </c>
    </row>
    <row r="23" spans="1:10" x14ac:dyDescent="0.25">
      <c r="A23" s="23">
        <v>21</v>
      </c>
      <c r="B23" s="23">
        <v>143</v>
      </c>
      <c r="C23" s="24" t="s">
        <v>184</v>
      </c>
      <c r="D23" s="24" t="s">
        <v>185</v>
      </c>
      <c r="E23" s="32">
        <v>2.5875462962962966E-3</v>
      </c>
      <c r="F23" s="32">
        <v>2.6331481481481479E-3</v>
      </c>
      <c r="G23" s="32">
        <v>2.6303125000000003E-3</v>
      </c>
      <c r="H23" s="32">
        <v>2.5212499999999996E-3</v>
      </c>
      <c r="J23" s="39">
        <v>1.0372256944444444E-2</v>
      </c>
    </row>
    <row r="24" spans="1:10" x14ac:dyDescent="0.25">
      <c r="A24" s="23">
        <v>22</v>
      </c>
      <c r="B24" s="23">
        <v>95</v>
      </c>
      <c r="C24" s="24" t="s">
        <v>149</v>
      </c>
      <c r="D24" s="24" t="s">
        <v>150</v>
      </c>
      <c r="E24" s="32">
        <v>2.6149652777777781E-3</v>
      </c>
      <c r="F24" s="32">
        <v>2.6119675925925924E-3</v>
      </c>
      <c r="G24" s="32">
        <v>2.6095833333333335E-3</v>
      </c>
      <c r="H24" s="32">
        <v>2.5498495370370371E-3</v>
      </c>
      <c r="I24" s="41" t="s">
        <v>245</v>
      </c>
      <c r="J24" s="39">
        <v>1.0386365740740739E-2</v>
      </c>
    </row>
    <row r="25" spans="1:10" x14ac:dyDescent="0.25">
      <c r="A25" s="23">
        <v>23</v>
      </c>
      <c r="B25" s="23">
        <v>88</v>
      </c>
      <c r="C25" s="24" t="s">
        <v>101</v>
      </c>
      <c r="D25" s="24" t="s">
        <v>102</v>
      </c>
      <c r="E25" s="32">
        <v>2.7519791666666665E-3</v>
      </c>
      <c r="F25" s="32">
        <v>2.5497453703703702E-3</v>
      </c>
      <c r="G25" s="32">
        <v>2.5917129629629628E-3</v>
      </c>
      <c r="H25" s="32">
        <v>2.5021643518518518E-3</v>
      </c>
      <c r="J25" s="39">
        <v>1.0395601851851852E-2</v>
      </c>
    </row>
    <row r="26" spans="1:10" x14ac:dyDescent="0.25">
      <c r="A26" s="23">
        <v>24</v>
      </c>
      <c r="B26" s="23">
        <v>108</v>
      </c>
      <c r="C26" s="24" t="s">
        <v>209</v>
      </c>
      <c r="D26" s="24" t="s">
        <v>81</v>
      </c>
      <c r="E26" s="32">
        <v>2.6460532407407405E-3</v>
      </c>
      <c r="F26" s="32">
        <v>2.5785416666666665E-3</v>
      </c>
      <c r="G26" s="32">
        <v>2.5783796296296297E-3</v>
      </c>
      <c r="H26" s="32">
        <v>2.6104166666666667E-3</v>
      </c>
      <c r="J26" s="39">
        <v>1.0413391203703702E-2</v>
      </c>
    </row>
    <row r="27" spans="1:10" x14ac:dyDescent="0.25">
      <c r="A27" s="23">
        <v>25</v>
      </c>
      <c r="B27" s="23">
        <v>145</v>
      </c>
      <c r="C27" s="24" t="s">
        <v>41</v>
      </c>
      <c r="D27" s="24" t="s">
        <v>42</v>
      </c>
      <c r="E27" s="32">
        <v>2.5954976851851851E-3</v>
      </c>
      <c r="F27" s="32">
        <v>2.6486226851851857E-3</v>
      </c>
      <c r="G27" s="32">
        <v>2.6062384259259263E-3</v>
      </c>
      <c r="H27" s="32">
        <v>2.5665046296296295E-3</v>
      </c>
      <c r="J27" s="39">
        <v>1.0416863425925927E-2</v>
      </c>
    </row>
    <row r="28" spans="1:10" x14ac:dyDescent="0.25">
      <c r="A28" s="23">
        <v>26</v>
      </c>
      <c r="B28" s="23">
        <v>137</v>
      </c>
      <c r="C28" s="24" t="s">
        <v>210</v>
      </c>
      <c r="D28" s="24" t="s">
        <v>211</v>
      </c>
      <c r="E28" s="32">
        <v>2.6592013888888893E-3</v>
      </c>
      <c r="F28" s="32">
        <v>2.5544675925925926E-3</v>
      </c>
      <c r="G28" s="32">
        <v>2.5703240740740743E-3</v>
      </c>
      <c r="H28" s="32">
        <v>2.6347685185185185E-3</v>
      </c>
      <c r="J28" s="39">
        <v>1.0418761574074073E-2</v>
      </c>
    </row>
    <row r="29" spans="1:10" x14ac:dyDescent="0.25">
      <c r="A29" s="23">
        <v>27</v>
      </c>
      <c r="B29" s="23">
        <v>51</v>
      </c>
      <c r="C29" s="24" t="s">
        <v>43</v>
      </c>
      <c r="D29" s="24" t="s">
        <v>36</v>
      </c>
      <c r="E29" s="32">
        <v>2.6883796296296295E-3</v>
      </c>
      <c r="F29" s="32">
        <v>2.6183333333333332E-3</v>
      </c>
      <c r="G29" s="32">
        <v>2.5754050925925927E-3</v>
      </c>
      <c r="H29" s="32">
        <v>2.5799421296296295E-3</v>
      </c>
      <c r="J29" s="39">
        <v>1.0462060185185184E-2</v>
      </c>
    </row>
    <row r="30" spans="1:10" x14ac:dyDescent="0.25">
      <c r="A30" s="23">
        <v>28</v>
      </c>
      <c r="B30" s="23">
        <v>94</v>
      </c>
      <c r="C30" s="24" t="s">
        <v>153</v>
      </c>
      <c r="D30" s="24" t="s">
        <v>154</v>
      </c>
      <c r="E30" s="32">
        <v>2.6707754629629629E-3</v>
      </c>
      <c r="F30" s="32">
        <v>2.5853935185185186E-3</v>
      </c>
      <c r="G30" s="32">
        <v>2.6433796296296296E-3</v>
      </c>
      <c r="H30" s="32">
        <v>2.6071527777777777E-3</v>
      </c>
      <c r="I30" s="41" t="s">
        <v>245</v>
      </c>
      <c r="J30" s="39">
        <v>1.0506701388888888E-2</v>
      </c>
    </row>
    <row r="31" spans="1:10" x14ac:dyDescent="0.25">
      <c r="A31" s="23">
        <v>29</v>
      </c>
      <c r="B31" s="23">
        <v>115</v>
      </c>
      <c r="C31" s="24" t="s">
        <v>181</v>
      </c>
      <c r="D31" s="24" t="s">
        <v>25</v>
      </c>
      <c r="E31" s="32">
        <v>2.724386574074074E-3</v>
      </c>
      <c r="F31" s="32">
        <v>2.7135300925925925E-3</v>
      </c>
      <c r="G31" s="32">
        <v>2.539490740740741E-3</v>
      </c>
      <c r="H31" s="32">
        <v>2.5401273148148149E-3</v>
      </c>
      <c r="J31" s="39">
        <v>1.0517534722222223E-2</v>
      </c>
    </row>
    <row r="32" spans="1:10" x14ac:dyDescent="0.25">
      <c r="A32" s="23">
        <v>30</v>
      </c>
      <c r="B32" s="23">
        <v>121</v>
      </c>
      <c r="C32" s="24" t="s">
        <v>16</v>
      </c>
      <c r="D32" s="24" t="s">
        <v>17</v>
      </c>
      <c r="E32" s="32">
        <v>2.6212499999999999E-3</v>
      </c>
      <c r="F32" s="32">
        <v>2.6429629629629633E-3</v>
      </c>
      <c r="G32" s="32">
        <v>2.6570717592592596E-3</v>
      </c>
      <c r="H32" s="32">
        <v>2.6040277777777776E-3</v>
      </c>
      <c r="J32" s="39">
        <v>1.05253125E-2</v>
      </c>
    </row>
    <row r="33" spans="1:10" x14ac:dyDescent="0.25">
      <c r="A33" s="23">
        <v>31</v>
      </c>
      <c r="B33" s="23">
        <v>3</v>
      </c>
      <c r="C33" s="24" t="s">
        <v>78</v>
      </c>
      <c r="D33" s="24" t="s">
        <v>79</v>
      </c>
      <c r="E33" s="32">
        <v>2.6670833333333334E-3</v>
      </c>
      <c r="F33" s="32">
        <v>2.6161342592592595E-3</v>
      </c>
      <c r="G33" s="32">
        <v>2.6834606481481479E-3</v>
      </c>
      <c r="H33" s="32">
        <v>2.5699421296296295E-3</v>
      </c>
      <c r="J33" s="39">
        <v>1.053662037037037E-2</v>
      </c>
    </row>
    <row r="34" spans="1:10" x14ac:dyDescent="0.25">
      <c r="A34" s="23">
        <v>32</v>
      </c>
      <c r="B34" s="23">
        <v>87</v>
      </c>
      <c r="C34" s="24" t="s">
        <v>121</v>
      </c>
      <c r="D34" s="24" t="s">
        <v>122</v>
      </c>
      <c r="E34" s="32">
        <v>2.690138888888889E-3</v>
      </c>
      <c r="F34" s="32">
        <v>2.6426157407407405E-3</v>
      </c>
      <c r="G34" s="32">
        <v>2.6383796296296294E-3</v>
      </c>
      <c r="H34" s="32">
        <v>2.5867939814814816E-3</v>
      </c>
      <c r="J34" s="39">
        <v>1.0557928240740741E-2</v>
      </c>
    </row>
    <row r="35" spans="1:10" x14ac:dyDescent="0.25">
      <c r="A35" s="23">
        <v>33</v>
      </c>
      <c r="B35" s="23">
        <v>53</v>
      </c>
      <c r="C35" s="24" t="s">
        <v>76</v>
      </c>
      <c r="D35" s="24" t="s">
        <v>77</v>
      </c>
      <c r="E35" s="32">
        <v>2.7570833333333336E-3</v>
      </c>
      <c r="F35" s="32">
        <v>2.6351157407407404E-3</v>
      </c>
      <c r="G35" s="32">
        <v>2.6131944444444445E-3</v>
      </c>
      <c r="H35" s="32">
        <v>2.5605092592592593E-3</v>
      </c>
      <c r="J35" s="39">
        <v>1.0565902777777776E-2</v>
      </c>
    </row>
    <row r="36" spans="1:10" x14ac:dyDescent="0.25">
      <c r="A36" s="23">
        <v>34</v>
      </c>
      <c r="B36" s="23">
        <v>333</v>
      </c>
      <c r="C36" s="24" t="s">
        <v>39</v>
      </c>
      <c r="D36" s="24" t="s">
        <v>40</v>
      </c>
      <c r="E36" s="32">
        <v>2.6621643518518518E-3</v>
      </c>
      <c r="F36" s="32">
        <v>2.6748148148148143E-3</v>
      </c>
      <c r="G36" s="32">
        <v>2.6218055555555556E-3</v>
      </c>
      <c r="H36" s="32">
        <v>2.6364236111111115E-3</v>
      </c>
      <c r="J36" s="39">
        <v>1.0595208333333333E-2</v>
      </c>
    </row>
    <row r="37" spans="1:10" x14ac:dyDescent="0.25">
      <c r="A37" s="23">
        <v>35</v>
      </c>
      <c r="B37" s="23">
        <v>96</v>
      </c>
      <c r="C37" s="24" t="s">
        <v>134</v>
      </c>
      <c r="D37" s="24" t="s">
        <v>118</v>
      </c>
      <c r="E37" s="32">
        <v>2.6505902777777778E-3</v>
      </c>
      <c r="F37" s="32">
        <v>2.6807638888888888E-3</v>
      </c>
      <c r="G37" s="32">
        <v>2.7420833333333329E-3</v>
      </c>
      <c r="H37" s="32">
        <v>2.5916203703703704E-3</v>
      </c>
      <c r="J37" s="39">
        <v>1.0665057870370372E-2</v>
      </c>
    </row>
    <row r="38" spans="1:10" x14ac:dyDescent="0.25">
      <c r="A38" s="23">
        <v>36</v>
      </c>
      <c r="B38" s="23">
        <v>54</v>
      </c>
      <c r="C38" s="24" t="s">
        <v>105</v>
      </c>
      <c r="D38" s="24" t="s">
        <v>106</v>
      </c>
      <c r="E38" s="32">
        <v>2.7262384259259258E-3</v>
      </c>
      <c r="F38" s="32">
        <v>2.7632638888888885E-3</v>
      </c>
      <c r="G38" s="32">
        <v>2.6040393518518517E-3</v>
      </c>
      <c r="H38" s="32">
        <v>2.5781018518518518E-3</v>
      </c>
      <c r="J38" s="39">
        <v>1.067164351851852E-2</v>
      </c>
    </row>
    <row r="39" spans="1:10" x14ac:dyDescent="0.25">
      <c r="A39" s="23">
        <v>37</v>
      </c>
      <c r="B39" s="23">
        <v>112</v>
      </c>
      <c r="C39" s="24" t="s">
        <v>217</v>
      </c>
      <c r="D39" s="24" t="s">
        <v>106</v>
      </c>
      <c r="E39" s="32">
        <v>2.719409722222222E-3</v>
      </c>
      <c r="F39" s="32">
        <v>2.6450231481481481E-3</v>
      </c>
      <c r="G39" s="32">
        <v>2.6586574074074069E-3</v>
      </c>
      <c r="H39" s="32">
        <v>2.6056944444444448E-3</v>
      </c>
      <c r="I39" s="42">
        <v>3.472222222222222E-3</v>
      </c>
      <c r="J39" s="39">
        <v>1.0686655092592591E-2</v>
      </c>
    </row>
    <row r="40" spans="1:10" x14ac:dyDescent="0.25">
      <c r="A40" s="23">
        <v>38</v>
      </c>
      <c r="B40" s="23">
        <v>149</v>
      </c>
      <c r="C40" s="24" t="s">
        <v>46</v>
      </c>
      <c r="D40" s="24" t="s">
        <v>42</v>
      </c>
      <c r="E40" s="32">
        <v>2.714571759259259E-3</v>
      </c>
      <c r="F40" s="32">
        <v>2.6471527777777778E-3</v>
      </c>
      <c r="G40" s="32">
        <v>2.6404282407407405E-3</v>
      </c>
      <c r="H40" s="32">
        <v>2.6897569444444443E-3</v>
      </c>
      <c r="J40" s="39">
        <v>1.0691909722222221E-2</v>
      </c>
    </row>
    <row r="41" spans="1:10" x14ac:dyDescent="0.25">
      <c r="A41" s="23">
        <v>39</v>
      </c>
      <c r="B41" s="23">
        <v>139</v>
      </c>
      <c r="C41" s="24" t="s">
        <v>240</v>
      </c>
      <c r="D41" s="24" t="s">
        <v>23</v>
      </c>
      <c r="E41" s="32">
        <v>2.5795023148148149E-3</v>
      </c>
      <c r="F41" s="32">
        <v>3.0053935185185184E-3</v>
      </c>
      <c r="G41" s="32">
        <v>2.6007870370370373E-3</v>
      </c>
      <c r="H41" s="32">
        <v>2.5813425925925925E-3</v>
      </c>
      <c r="I41" s="41" t="s">
        <v>245</v>
      </c>
      <c r="J41" s="39">
        <v>1.0767025462962964E-2</v>
      </c>
    </row>
    <row r="42" spans="1:10" x14ac:dyDescent="0.25">
      <c r="A42" s="23">
        <v>40</v>
      </c>
      <c r="B42" s="23">
        <v>134</v>
      </c>
      <c r="C42" s="24" t="s">
        <v>222</v>
      </c>
      <c r="D42" s="24" t="s">
        <v>223</v>
      </c>
      <c r="E42" s="32">
        <v>2.7531828703703707E-3</v>
      </c>
      <c r="F42" s="32">
        <v>2.7338194444444445E-3</v>
      </c>
      <c r="G42" s="32">
        <v>2.6656018518518517E-3</v>
      </c>
      <c r="H42" s="32">
        <v>2.6681018518518521E-3</v>
      </c>
      <c r="J42" s="39">
        <v>1.0820706018518519E-2</v>
      </c>
    </row>
    <row r="43" spans="1:10" x14ac:dyDescent="0.25">
      <c r="A43" s="23">
        <v>41</v>
      </c>
      <c r="B43" s="23">
        <v>90</v>
      </c>
      <c r="C43" s="24" t="s">
        <v>24</v>
      </c>
      <c r="D43" s="24" t="s">
        <v>25</v>
      </c>
      <c r="E43" s="32">
        <v>2.7470717592592594E-3</v>
      </c>
      <c r="F43" s="32">
        <v>2.6945601851851853E-3</v>
      </c>
      <c r="G43" s="32">
        <v>2.6563425925925925E-3</v>
      </c>
      <c r="H43" s="32">
        <v>2.7230787037037037E-3</v>
      </c>
      <c r="J43" s="39">
        <v>1.0821053240740742E-2</v>
      </c>
    </row>
    <row r="44" spans="1:10" x14ac:dyDescent="0.25">
      <c r="A44" s="23">
        <v>42</v>
      </c>
      <c r="B44" s="23">
        <v>80</v>
      </c>
      <c r="C44" s="24" t="s">
        <v>123</v>
      </c>
      <c r="D44" s="24" t="s">
        <v>124</v>
      </c>
      <c r="E44" s="32">
        <v>2.7712499999999998E-3</v>
      </c>
      <c r="F44" s="32">
        <v>2.7744675925925923E-3</v>
      </c>
      <c r="G44" s="32">
        <v>2.6335648148148147E-3</v>
      </c>
      <c r="H44" s="32">
        <v>2.6890277777777776E-3</v>
      </c>
      <c r="J44" s="39">
        <v>1.0868310185185186E-2</v>
      </c>
    </row>
    <row r="45" spans="1:10" x14ac:dyDescent="0.25">
      <c r="A45" s="23">
        <v>43</v>
      </c>
      <c r="B45" s="23">
        <v>19</v>
      </c>
      <c r="C45" s="24" t="s">
        <v>186</v>
      </c>
      <c r="D45" s="24" t="s">
        <v>77</v>
      </c>
      <c r="E45" s="32">
        <v>2.7601388888888888E-3</v>
      </c>
      <c r="F45" s="32">
        <v>2.6995486111111109E-3</v>
      </c>
      <c r="G45" s="32">
        <v>2.6856944444444441E-3</v>
      </c>
      <c r="H45" s="32">
        <v>2.7315277777777776E-3</v>
      </c>
      <c r="J45" s="39">
        <v>1.0876909722222224E-2</v>
      </c>
    </row>
    <row r="46" spans="1:10" x14ac:dyDescent="0.25">
      <c r="A46" s="23">
        <v>44</v>
      </c>
      <c r="B46" s="23">
        <v>59</v>
      </c>
      <c r="C46" s="24" t="s">
        <v>53</v>
      </c>
      <c r="D46" s="24" t="s">
        <v>54</v>
      </c>
      <c r="E46" s="32">
        <v>2.6850347222222223E-3</v>
      </c>
      <c r="F46" s="32">
        <v>2.7556481481481481E-3</v>
      </c>
      <c r="G46" s="32">
        <v>2.7293055555555556E-3</v>
      </c>
      <c r="H46" s="32">
        <v>2.7744791666666664E-3</v>
      </c>
      <c r="J46" s="39">
        <v>1.0944467592592592E-2</v>
      </c>
    </row>
    <row r="47" spans="1:10" x14ac:dyDescent="0.25">
      <c r="A47" s="23">
        <v>45</v>
      </c>
      <c r="B47" s="23">
        <v>93</v>
      </c>
      <c r="C47" s="24" t="s">
        <v>104</v>
      </c>
      <c r="D47" s="24" t="s">
        <v>25</v>
      </c>
      <c r="E47" s="32">
        <v>2.85568287037037E-3</v>
      </c>
      <c r="F47" s="32">
        <v>2.6852083333333333E-3</v>
      </c>
      <c r="G47" s="32">
        <v>2.7102199074074073E-3</v>
      </c>
      <c r="H47" s="32">
        <v>2.6961458333333334E-3</v>
      </c>
      <c r="J47" s="39">
        <v>1.0947256944444443E-2</v>
      </c>
    </row>
    <row r="48" spans="1:10" x14ac:dyDescent="0.25">
      <c r="A48" s="23">
        <v>46</v>
      </c>
      <c r="B48" s="23">
        <v>47</v>
      </c>
      <c r="C48" s="24" t="s">
        <v>59</v>
      </c>
      <c r="D48" s="24" t="s">
        <v>42</v>
      </c>
      <c r="E48" s="32">
        <v>2.700231481481481E-3</v>
      </c>
      <c r="F48" s="32">
        <v>2.7839120370370374E-3</v>
      </c>
      <c r="G48" s="32">
        <v>2.8000578703703707E-3</v>
      </c>
      <c r="H48" s="32">
        <v>2.6676388888888891E-3</v>
      </c>
      <c r="I48" s="42">
        <v>3.472222222222222E-3</v>
      </c>
      <c r="J48" s="39">
        <v>1.1009710648148147E-2</v>
      </c>
    </row>
    <row r="49" spans="1:10" x14ac:dyDescent="0.25">
      <c r="A49" s="23">
        <v>47</v>
      </c>
      <c r="B49" s="23">
        <v>57</v>
      </c>
      <c r="C49" s="24" t="s">
        <v>241</v>
      </c>
      <c r="D49" s="24" t="s">
        <v>242</v>
      </c>
      <c r="E49" s="32">
        <v>2.8592129629629627E-3</v>
      </c>
      <c r="F49" s="32">
        <v>2.8315972222222219E-3</v>
      </c>
      <c r="G49" s="32">
        <v>2.7184722222222224E-3</v>
      </c>
      <c r="H49" s="32">
        <v>2.606886574074074E-3</v>
      </c>
      <c r="I49" s="41" t="s">
        <v>245</v>
      </c>
      <c r="J49" s="39">
        <v>1.1016168981481481E-2</v>
      </c>
    </row>
    <row r="50" spans="1:10" x14ac:dyDescent="0.25">
      <c r="A50" s="23">
        <v>48</v>
      </c>
      <c r="B50" s="23">
        <v>17</v>
      </c>
      <c r="C50" s="24" t="s">
        <v>22</v>
      </c>
      <c r="D50" s="24" t="s">
        <v>23</v>
      </c>
      <c r="E50" s="32">
        <v>2.7775347222222225E-3</v>
      </c>
      <c r="F50" s="32">
        <v>2.6781712962962965E-3</v>
      </c>
      <c r="G50" s="32">
        <v>2.8904282407407407E-3</v>
      </c>
      <c r="H50" s="32">
        <v>2.6813310185185187E-3</v>
      </c>
      <c r="J50" s="39">
        <v>1.1027465277777778E-2</v>
      </c>
    </row>
    <row r="51" spans="1:10" x14ac:dyDescent="0.25">
      <c r="A51" s="23">
        <v>49</v>
      </c>
      <c r="B51" s="23">
        <v>136</v>
      </c>
      <c r="C51" s="24" t="s">
        <v>29</v>
      </c>
      <c r="D51" s="24" t="s">
        <v>25</v>
      </c>
      <c r="E51" s="32">
        <v>2.7602199074074074E-3</v>
      </c>
      <c r="F51" s="32">
        <v>2.816203703703704E-3</v>
      </c>
      <c r="G51" s="32">
        <v>2.8213425925925923E-3</v>
      </c>
      <c r="H51" s="32">
        <v>2.637523148148148E-3</v>
      </c>
      <c r="J51" s="39">
        <v>1.1035289351851852E-2</v>
      </c>
    </row>
    <row r="52" spans="1:10" x14ac:dyDescent="0.25">
      <c r="A52" s="23">
        <v>50</v>
      </c>
      <c r="B52" s="23">
        <v>109</v>
      </c>
      <c r="C52" s="24" t="s">
        <v>212</v>
      </c>
      <c r="D52" s="24" t="s">
        <v>205</v>
      </c>
      <c r="E52" s="32">
        <v>2.9602199074074075E-3</v>
      </c>
      <c r="F52" s="32">
        <v>2.8046527777777779E-3</v>
      </c>
      <c r="G52" s="32">
        <v>2.6985648148148151E-3</v>
      </c>
      <c r="H52" s="32">
        <v>2.6630902777777777E-3</v>
      </c>
      <c r="J52" s="39">
        <v>1.1126527777777779E-2</v>
      </c>
    </row>
    <row r="53" spans="1:10" x14ac:dyDescent="0.25">
      <c r="A53" s="23">
        <v>51</v>
      </c>
      <c r="B53" s="23">
        <v>38</v>
      </c>
      <c r="C53" s="24" t="s">
        <v>243</v>
      </c>
      <c r="D53" s="24" t="s">
        <v>244</v>
      </c>
      <c r="E53" s="32">
        <v>2.6622569444444445E-3</v>
      </c>
      <c r="F53" s="32">
        <v>3.0555555555555557E-3</v>
      </c>
      <c r="G53" s="32">
        <v>2.7662037037037034E-3</v>
      </c>
      <c r="H53" s="32">
        <v>2.6620370370370374E-3</v>
      </c>
      <c r="I53" s="41" t="s">
        <v>245</v>
      </c>
      <c r="J53" s="39">
        <v>1.1146053240740741E-2</v>
      </c>
    </row>
    <row r="54" spans="1:10" x14ac:dyDescent="0.25">
      <c r="A54" s="23">
        <v>52</v>
      </c>
      <c r="B54" s="23">
        <v>31</v>
      </c>
      <c r="C54" s="24" t="s">
        <v>187</v>
      </c>
      <c r="D54" s="24" t="s">
        <v>42</v>
      </c>
      <c r="E54" s="32">
        <v>2.8660648148148148E-3</v>
      </c>
      <c r="F54" s="32">
        <v>2.8215972222222223E-3</v>
      </c>
      <c r="G54" s="32">
        <v>2.7555092592592592E-3</v>
      </c>
      <c r="H54" s="32">
        <v>2.7303935185185187E-3</v>
      </c>
      <c r="J54" s="39">
        <v>1.1173564814814817E-2</v>
      </c>
    </row>
    <row r="55" spans="1:10" x14ac:dyDescent="0.25">
      <c r="A55" s="23">
        <v>53</v>
      </c>
      <c r="B55" s="23">
        <v>12</v>
      </c>
      <c r="C55" s="24" t="s">
        <v>88</v>
      </c>
      <c r="D55" s="24" t="s">
        <v>89</v>
      </c>
      <c r="E55" s="32">
        <v>2.8106944444444442E-3</v>
      </c>
      <c r="F55" s="32">
        <v>2.7179861111111107E-3</v>
      </c>
      <c r="G55" s="32">
        <v>2.8860532407407407E-3</v>
      </c>
      <c r="H55" s="32">
        <v>2.8173726851851853E-3</v>
      </c>
      <c r="J55" s="39">
        <v>1.123210648148148E-2</v>
      </c>
    </row>
    <row r="56" spans="1:10" x14ac:dyDescent="0.25">
      <c r="A56" s="23">
        <v>54</v>
      </c>
      <c r="B56" s="23">
        <v>45</v>
      </c>
      <c r="C56" s="24" t="s">
        <v>188</v>
      </c>
      <c r="D56" s="24" t="s">
        <v>189</v>
      </c>
      <c r="E56" s="32">
        <v>2.8842013888888888E-3</v>
      </c>
      <c r="F56" s="32">
        <v>2.7925231481481481E-3</v>
      </c>
      <c r="G56" s="32">
        <v>2.8282870370370371E-3</v>
      </c>
      <c r="H56" s="32">
        <v>2.7493865740740742E-3</v>
      </c>
      <c r="J56" s="39">
        <v>1.1254398148148147E-2</v>
      </c>
    </row>
    <row r="57" spans="1:10" x14ac:dyDescent="0.25">
      <c r="A57" s="23">
        <v>55</v>
      </c>
      <c r="B57" s="23">
        <v>25</v>
      </c>
      <c r="C57" s="24" t="s">
        <v>213</v>
      </c>
      <c r="D57" s="24" t="s">
        <v>89</v>
      </c>
      <c r="E57" s="32">
        <v>2.80244212962963E-3</v>
      </c>
      <c r="F57" s="32">
        <v>2.9202083333333332E-3</v>
      </c>
      <c r="G57" s="32">
        <v>2.849027777777778E-3</v>
      </c>
      <c r="H57" s="32">
        <v>2.694861111111111E-3</v>
      </c>
      <c r="J57" s="39">
        <v>1.1266539351851852E-2</v>
      </c>
    </row>
    <row r="58" spans="1:10" x14ac:dyDescent="0.25">
      <c r="A58" s="23">
        <v>56</v>
      </c>
      <c r="B58" s="23">
        <v>111</v>
      </c>
      <c r="C58" s="24" t="s">
        <v>218</v>
      </c>
      <c r="D58" s="24" t="s">
        <v>219</v>
      </c>
      <c r="E58" s="32">
        <v>2.5490162037037035E-3</v>
      </c>
      <c r="F58" s="32">
        <v>2.9282407407407412E-3</v>
      </c>
      <c r="G58" s="32">
        <v>2.8935185185185188E-3</v>
      </c>
      <c r="H58" s="32">
        <v>2.9166666666666668E-3</v>
      </c>
      <c r="J58" s="39">
        <v>1.1287442129629628E-2</v>
      </c>
    </row>
    <row r="59" spans="1:10" x14ac:dyDescent="0.25">
      <c r="A59" s="23">
        <v>57</v>
      </c>
      <c r="B59" s="23">
        <v>135</v>
      </c>
      <c r="C59" s="24" t="s">
        <v>214</v>
      </c>
      <c r="D59" s="24" t="s">
        <v>106</v>
      </c>
      <c r="E59" s="32">
        <v>2.8838425925925924E-3</v>
      </c>
      <c r="F59" s="32">
        <v>2.8494675925925927E-3</v>
      </c>
      <c r="G59" s="32">
        <v>2.7963425925925929E-3</v>
      </c>
      <c r="H59" s="32">
        <v>2.7929166666666662E-3</v>
      </c>
      <c r="J59" s="39">
        <v>1.1322569444444444E-2</v>
      </c>
    </row>
    <row r="60" spans="1:10" x14ac:dyDescent="0.25">
      <c r="A60" s="23">
        <v>58</v>
      </c>
      <c r="B60" s="23">
        <v>105</v>
      </c>
      <c r="C60" s="24" t="s">
        <v>190</v>
      </c>
      <c r="D60" s="24" t="s">
        <v>191</v>
      </c>
      <c r="E60" s="32">
        <v>2.9010648148148147E-3</v>
      </c>
      <c r="F60" s="32">
        <v>2.8597222222222223E-3</v>
      </c>
      <c r="G60" s="32">
        <v>2.7978240740740741E-3</v>
      </c>
      <c r="H60" s="32">
        <v>2.8019907407407407E-3</v>
      </c>
      <c r="J60" s="39">
        <v>1.1360601851851851E-2</v>
      </c>
    </row>
    <row r="61" spans="1:10" x14ac:dyDescent="0.25">
      <c r="A61" s="23">
        <v>59</v>
      </c>
      <c r="B61" s="23">
        <v>118</v>
      </c>
      <c r="C61" s="24" t="s">
        <v>192</v>
      </c>
      <c r="D61" s="24" t="s">
        <v>42</v>
      </c>
      <c r="E61" s="32">
        <v>2.7887499999999996E-3</v>
      </c>
      <c r="F61" s="32">
        <v>2.9227083333333331E-3</v>
      </c>
      <c r="G61" s="32">
        <v>2.8892129629629628E-3</v>
      </c>
      <c r="H61" s="32">
        <v>2.7876388888888885E-3</v>
      </c>
      <c r="J61" s="39">
        <v>1.1388310185185185E-2</v>
      </c>
    </row>
    <row r="62" spans="1:10" x14ac:dyDescent="0.25">
      <c r="A62" s="23">
        <v>60</v>
      </c>
      <c r="B62" s="23">
        <v>69</v>
      </c>
      <c r="C62" s="24" t="s">
        <v>62</v>
      </c>
      <c r="D62" s="24" t="s">
        <v>63</v>
      </c>
      <c r="E62" s="32">
        <v>2.9319907407407407E-3</v>
      </c>
      <c r="F62" s="32">
        <v>2.8027777777777773E-3</v>
      </c>
      <c r="G62" s="32">
        <v>2.8853124999999994E-3</v>
      </c>
      <c r="H62" s="32">
        <v>2.8072569444444443E-3</v>
      </c>
      <c r="J62" s="39">
        <v>1.1427337962962962E-2</v>
      </c>
    </row>
    <row r="63" spans="1:10" x14ac:dyDescent="0.25">
      <c r="A63" s="23">
        <v>61</v>
      </c>
      <c r="B63" s="23">
        <v>40</v>
      </c>
      <c r="C63" s="24" t="s">
        <v>220</v>
      </c>
      <c r="D63" s="24" t="s">
        <v>106</v>
      </c>
      <c r="E63" s="32">
        <v>2.9797685185185187E-3</v>
      </c>
      <c r="F63" s="32">
        <v>2.8799305555555557E-3</v>
      </c>
      <c r="G63" s="32">
        <v>2.8431944444444446E-3</v>
      </c>
      <c r="H63" s="32">
        <v>2.8600578703703704E-3</v>
      </c>
      <c r="J63" s="39">
        <v>1.1562951388888888E-2</v>
      </c>
    </row>
    <row r="64" spans="1:10" x14ac:dyDescent="0.25">
      <c r="A64" s="23">
        <v>62</v>
      </c>
      <c r="B64" s="23">
        <v>86</v>
      </c>
      <c r="C64" s="24" t="s">
        <v>129</v>
      </c>
      <c r="D64" s="24" t="s">
        <v>130</v>
      </c>
      <c r="E64" s="32">
        <v>2.8609837962962968E-3</v>
      </c>
      <c r="F64" s="32">
        <v>2.8940509259259262E-3</v>
      </c>
      <c r="G64" s="32">
        <v>2.7923611111111113E-3</v>
      </c>
      <c r="H64" s="32">
        <v>3.0208333333333333E-3</v>
      </c>
      <c r="J64" s="39">
        <v>1.1568229166666666E-2</v>
      </c>
    </row>
    <row r="65" spans="1:10" x14ac:dyDescent="0.25">
      <c r="A65" s="23">
        <v>63</v>
      </c>
      <c r="B65" s="23">
        <v>131</v>
      </c>
      <c r="C65" s="24" t="s">
        <v>193</v>
      </c>
      <c r="D65" s="24" t="s">
        <v>194</v>
      </c>
      <c r="E65" s="32">
        <v>3.0460532407407411E-3</v>
      </c>
      <c r="F65" s="32">
        <v>2.8555671296296293E-3</v>
      </c>
      <c r="G65" s="32">
        <v>2.8415162037037037E-3</v>
      </c>
      <c r="H65" s="32">
        <v>2.8355092592592594E-3</v>
      </c>
      <c r="J65" s="39">
        <v>1.1578645833333333E-2</v>
      </c>
    </row>
    <row r="66" spans="1:10" x14ac:dyDescent="0.25">
      <c r="A66" s="23">
        <v>64</v>
      </c>
      <c r="B66" s="23">
        <v>76</v>
      </c>
      <c r="C66" s="24" t="s">
        <v>195</v>
      </c>
      <c r="D66" s="24" t="s">
        <v>196</v>
      </c>
      <c r="E66" s="32">
        <v>2.9214236111111112E-3</v>
      </c>
      <c r="F66" s="32">
        <v>2.982974537037037E-3</v>
      </c>
      <c r="G66" s="32">
        <v>2.8793981481481483E-3</v>
      </c>
      <c r="H66" s="32">
        <v>2.8502314814814814E-3</v>
      </c>
      <c r="J66" s="39">
        <v>1.1634027777777778E-2</v>
      </c>
    </row>
    <row r="67" spans="1:10" x14ac:dyDescent="0.25">
      <c r="A67" s="23">
        <v>65</v>
      </c>
      <c r="B67" s="23">
        <v>84</v>
      </c>
      <c r="C67" s="24" t="s">
        <v>224</v>
      </c>
      <c r="D67" s="24" t="s">
        <v>225</v>
      </c>
      <c r="E67" s="32">
        <v>3.0532986111111108E-3</v>
      </c>
      <c r="F67" s="32">
        <v>2.8896527777777779E-3</v>
      </c>
      <c r="G67" s="32">
        <v>2.8349537037037041E-3</v>
      </c>
      <c r="H67" s="32">
        <v>2.8759722222222225E-3</v>
      </c>
      <c r="J67" s="39">
        <v>1.1653877314814815E-2</v>
      </c>
    </row>
    <row r="68" spans="1:10" x14ac:dyDescent="0.25">
      <c r="A68" s="23">
        <v>66</v>
      </c>
      <c r="B68" s="23">
        <v>128</v>
      </c>
      <c r="C68" s="24" t="s">
        <v>226</v>
      </c>
      <c r="D68" s="24" t="s">
        <v>227</v>
      </c>
      <c r="E68" s="32">
        <v>2.8418865740740744E-3</v>
      </c>
      <c r="F68" s="32">
        <v>2.8384490740740744E-3</v>
      </c>
      <c r="G68" s="32">
        <v>2.9861111111111113E-3</v>
      </c>
      <c r="H68" s="32">
        <v>3.0208333333333333E-3</v>
      </c>
      <c r="J68" s="39">
        <v>1.1687280092592593E-2</v>
      </c>
    </row>
    <row r="69" spans="1:10" x14ac:dyDescent="0.25">
      <c r="A69" s="23">
        <v>67</v>
      </c>
      <c r="B69" s="23">
        <v>78</v>
      </c>
      <c r="C69" s="24" t="s">
        <v>228</v>
      </c>
      <c r="D69" s="24" t="s">
        <v>229</v>
      </c>
      <c r="E69" s="32">
        <v>3.0695833333333335E-3</v>
      </c>
      <c r="F69" s="32">
        <v>2.7903935185185184E-3</v>
      </c>
      <c r="G69" s="32">
        <v>2.8298611111111111E-3</v>
      </c>
      <c r="H69" s="32">
        <v>2.89087962962963E-3</v>
      </c>
      <c r="I69" s="42">
        <v>6.9444444444444441E-3</v>
      </c>
      <c r="J69" s="39">
        <v>1.1696458333333333E-2</v>
      </c>
    </row>
    <row r="70" spans="1:10" x14ac:dyDescent="0.25">
      <c r="A70" s="23">
        <v>68</v>
      </c>
      <c r="B70" s="23">
        <v>122</v>
      </c>
      <c r="C70" s="24" t="s">
        <v>215</v>
      </c>
      <c r="D70" s="24" t="s">
        <v>106</v>
      </c>
      <c r="E70" s="32">
        <v>2.9748611111111117E-3</v>
      </c>
      <c r="F70" s="32">
        <v>3.0199305555555556E-3</v>
      </c>
      <c r="G70" s="32">
        <v>2.8837384259259263E-3</v>
      </c>
      <c r="H70" s="32">
        <v>2.9448611111111112E-3</v>
      </c>
      <c r="J70" s="39">
        <v>1.1823391203703704E-2</v>
      </c>
    </row>
    <row r="71" spans="1:10" x14ac:dyDescent="0.25">
      <c r="A71" s="23">
        <v>69</v>
      </c>
      <c r="B71" s="23">
        <v>150</v>
      </c>
      <c r="C71" s="24" t="s">
        <v>230</v>
      </c>
      <c r="D71" s="24" t="s">
        <v>231</v>
      </c>
      <c r="E71" s="32">
        <v>3.1688310185185187E-3</v>
      </c>
      <c r="F71" s="32">
        <v>2.9536342592592596E-3</v>
      </c>
      <c r="G71" s="32">
        <v>2.8787500000000007E-3</v>
      </c>
      <c r="H71" s="32">
        <v>2.8878125000000002E-3</v>
      </c>
      <c r="J71" s="39">
        <v>1.1889027777777778E-2</v>
      </c>
    </row>
    <row r="72" spans="1:10" x14ac:dyDescent="0.25">
      <c r="A72" s="23">
        <v>70</v>
      </c>
      <c r="B72" s="23">
        <v>126</v>
      </c>
      <c r="C72" s="24" t="s">
        <v>232</v>
      </c>
      <c r="D72" s="24" t="s">
        <v>106</v>
      </c>
      <c r="E72" s="32">
        <v>2.9859606481481477E-3</v>
      </c>
      <c r="F72" s="32">
        <v>3.0084490740740744E-3</v>
      </c>
      <c r="G72" s="32">
        <v>2.9380092592592596E-3</v>
      </c>
      <c r="H72" s="32">
        <v>2.9732754629629627E-3</v>
      </c>
      <c r="J72" s="39">
        <v>1.1905694444444446E-2</v>
      </c>
    </row>
    <row r="73" spans="1:10" x14ac:dyDescent="0.25">
      <c r="A73" s="23">
        <v>71</v>
      </c>
      <c r="B73" s="23">
        <v>130</v>
      </c>
      <c r="C73" s="24" t="s">
        <v>197</v>
      </c>
      <c r="D73" s="24" t="s">
        <v>91</v>
      </c>
      <c r="E73" s="32">
        <v>3.0181018518518517E-3</v>
      </c>
      <c r="F73" s="32">
        <v>2.8480555555555555E-3</v>
      </c>
      <c r="G73" s="32">
        <v>2.8955092592592596E-3</v>
      </c>
      <c r="H73" s="32">
        <v>2.8003125000000003E-3</v>
      </c>
      <c r="I73" s="42">
        <v>2.0833333333333332E-2</v>
      </c>
      <c r="J73" s="39">
        <v>1.1909201388888888E-2</v>
      </c>
    </row>
    <row r="74" spans="1:10" x14ac:dyDescent="0.25">
      <c r="A74" s="23">
        <v>72</v>
      </c>
      <c r="B74" s="23">
        <v>116</v>
      </c>
      <c r="C74" s="24" t="s">
        <v>182</v>
      </c>
      <c r="D74" s="24" t="s">
        <v>21</v>
      </c>
      <c r="E74" s="32">
        <v>3.126238425925926E-3</v>
      </c>
      <c r="F74" s="32">
        <v>2.8805671296296301E-3</v>
      </c>
      <c r="G74" s="32">
        <v>2.8398611111111111E-3</v>
      </c>
      <c r="H74" s="32">
        <v>3.219583333333333E-3</v>
      </c>
      <c r="J74" s="39">
        <v>1.2066249999999999E-2</v>
      </c>
    </row>
    <row r="75" spans="1:10" x14ac:dyDescent="0.25">
      <c r="A75" s="23">
        <v>73</v>
      </c>
      <c r="B75" s="23">
        <v>110</v>
      </c>
      <c r="C75" s="24" t="s">
        <v>198</v>
      </c>
      <c r="D75" s="24" t="s">
        <v>38</v>
      </c>
      <c r="E75" s="32">
        <v>2.9999537037037039E-3</v>
      </c>
      <c r="F75" s="32">
        <v>2.8979629629629629E-3</v>
      </c>
      <c r="G75" s="32">
        <v>3.2713425925925931E-3</v>
      </c>
      <c r="H75" s="32">
        <v>3.0370717592592589E-3</v>
      </c>
      <c r="J75" s="39">
        <v>1.2206331018518519E-2</v>
      </c>
    </row>
    <row r="76" spans="1:10" x14ac:dyDescent="0.25">
      <c r="A76" s="23">
        <v>74</v>
      </c>
      <c r="B76" s="23">
        <v>101</v>
      </c>
      <c r="C76" s="24" t="s">
        <v>199</v>
      </c>
      <c r="D76" s="24" t="s">
        <v>200</v>
      </c>
      <c r="E76" s="32">
        <v>3.1869907407407407E-3</v>
      </c>
      <c r="F76" s="32">
        <v>2.9490972222222223E-3</v>
      </c>
      <c r="G76" s="32">
        <v>3.3333796296296301E-3</v>
      </c>
      <c r="H76" s="32">
        <v>2.9149537037037039E-3</v>
      </c>
      <c r="J76" s="39">
        <v>1.2384421296296294E-2</v>
      </c>
    </row>
    <row r="77" spans="1:10" x14ac:dyDescent="0.25">
      <c r="A77" s="23">
        <v>75</v>
      </c>
      <c r="B77" s="23">
        <v>62</v>
      </c>
      <c r="C77" s="24" t="s">
        <v>64</v>
      </c>
      <c r="D77" s="24" t="s">
        <v>42</v>
      </c>
      <c r="E77" s="32">
        <v>3.4447569444444443E-3</v>
      </c>
      <c r="F77" s="32">
        <v>3.1038078703703709E-3</v>
      </c>
      <c r="G77" s="32">
        <v>3.1342129629629632E-3</v>
      </c>
      <c r="H77" s="32">
        <v>2.9155902777777778E-3</v>
      </c>
      <c r="I77" s="42">
        <v>3.472222222222222E-3</v>
      </c>
      <c r="J77" s="39">
        <v>1.2656238425925927E-2</v>
      </c>
    </row>
    <row r="78" spans="1:10" x14ac:dyDescent="0.25">
      <c r="A78" s="23">
        <v>76</v>
      </c>
      <c r="B78" s="23">
        <v>106</v>
      </c>
      <c r="C78" s="24" t="s">
        <v>201</v>
      </c>
      <c r="D78" s="24" t="s">
        <v>50</v>
      </c>
      <c r="E78" s="32">
        <v>2.5922685185185185E-3</v>
      </c>
      <c r="F78" s="32">
        <v>3.3564814814814811E-3</v>
      </c>
      <c r="G78" s="32">
        <v>3.4027777777777784E-3</v>
      </c>
      <c r="H78" s="32">
        <v>3.3449074074074071E-3</v>
      </c>
      <c r="J78" s="39">
        <v>1.2696435185185186E-2</v>
      </c>
    </row>
    <row r="79" spans="1:10" x14ac:dyDescent="0.25">
      <c r="A79" s="23">
        <v>77</v>
      </c>
      <c r="B79" s="23">
        <v>132</v>
      </c>
      <c r="C79" s="24" t="s">
        <v>90</v>
      </c>
      <c r="D79" s="24" t="s">
        <v>91</v>
      </c>
      <c r="E79" s="32">
        <v>2.9035532407407413E-3</v>
      </c>
      <c r="F79" s="32">
        <v>3.2175925925925926E-3</v>
      </c>
      <c r="G79" s="32">
        <v>3.3564814814814811E-3</v>
      </c>
      <c r="H79" s="32">
        <v>3.1828703703703702E-3</v>
      </c>
      <c r="I79" s="42">
        <v>3.472222222222222E-3</v>
      </c>
      <c r="J79" s="39">
        <v>1.2718368055555556E-2</v>
      </c>
    </row>
    <row r="80" spans="1:10" x14ac:dyDescent="0.25">
      <c r="A80" s="23">
        <v>78</v>
      </c>
      <c r="B80" s="23">
        <v>81</v>
      </c>
      <c r="C80" s="24" t="s">
        <v>92</v>
      </c>
      <c r="D80" s="24" t="s">
        <v>93</v>
      </c>
      <c r="E80" s="32">
        <v>3.2257754629629628E-3</v>
      </c>
      <c r="F80" s="32">
        <v>3.1702083333333335E-3</v>
      </c>
      <c r="G80" s="32">
        <v>3.3002314814814817E-3</v>
      </c>
      <c r="H80" s="32">
        <v>3.1318749999999997E-3</v>
      </c>
      <c r="J80" s="39">
        <v>1.2828090277777775E-2</v>
      </c>
    </row>
    <row r="81" spans="1:10" x14ac:dyDescent="0.25">
      <c r="A81" s="23">
        <v>79</v>
      </c>
      <c r="B81" s="23">
        <v>103</v>
      </c>
      <c r="C81" s="24" t="s">
        <v>202</v>
      </c>
      <c r="D81" s="24" t="s">
        <v>203</v>
      </c>
      <c r="E81" s="32">
        <v>3.1633912037037043E-3</v>
      </c>
      <c r="F81" s="32">
        <v>3.2987152777777776E-3</v>
      </c>
      <c r="G81" s="32">
        <v>3.3511574074074073E-3</v>
      </c>
      <c r="H81" s="32">
        <v>3.2974305555555556E-3</v>
      </c>
      <c r="J81" s="39">
        <v>1.3110694444444446E-2</v>
      </c>
    </row>
    <row r="82" spans="1:10" x14ac:dyDescent="0.25">
      <c r="A82" s="23">
        <v>80</v>
      </c>
      <c r="B82" s="23">
        <v>74</v>
      </c>
      <c r="C82" s="24" t="s">
        <v>204</v>
      </c>
      <c r="D82" s="24" t="s">
        <v>205</v>
      </c>
      <c r="E82" s="32">
        <v>3.3943981481481481E-3</v>
      </c>
      <c r="F82" s="32">
        <v>3.3564814814814811E-3</v>
      </c>
      <c r="G82" s="32">
        <v>3.4027777777777784E-3</v>
      </c>
      <c r="H82" s="32">
        <v>3.3449074074074071E-3</v>
      </c>
      <c r="J82" s="39">
        <v>1.3498564814814816E-2</v>
      </c>
    </row>
    <row r="83" spans="1:10" x14ac:dyDescent="0.25">
      <c r="A83" s="23">
        <v>81</v>
      </c>
      <c r="B83" s="23">
        <v>144</v>
      </c>
      <c r="C83" s="24" t="s">
        <v>183</v>
      </c>
      <c r="D83" s="24" t="s">
        <v>25</v>
      </c>
      <c r="E83" s="32">
        <v>4.6461458333333337E-3</v>
      </c>
      <c r="F83" s="32">
        <v>4.570763888888889E-3</v>
      </c>
      <c r="G83" s="32">
        <v>2.166875E-3</v>
      </c>
      <c r="H83" s="32">
        <v>4.8374421296296299E-3</v>
      </c>
      <c r="I83" s="42">
        <v>6.9444444444444441E-3</v>
      </c>
      <c r="J83" s="39">
        <v>1.633696759259259E-2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1" ht="15.75" x14ac:dyDescent="0.25">
      <c r="A1" s="85" t="s">
        <v>459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2" t="s">
        <v>1</v>
      </c>
      <c r="B3" s="22" t="s">
        <v>2</v>
      </c>
      <c r="C3" s="26" t="s">
        <v>3</v>
      </c>
      <c r="D3" s="26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161</v>
      </c>
    </row>
    <row r="4" spans="1:11" x14ac:dyDescent="0.25">
      <c r="A4" s="23">
        <v>1</v>
      </c>
      <c r="B4" s="23">
        <v>34</v>
      </c>
      <c r="C4" s="24" t="s">
        <v>11</v>
      </c>
      <c r="D4" s="24" t="s">
        <v>12</v>
      </c>
      <c r="E4" s="32">
        <v>2.2203935185185182E-3</v>
      </c>
      <c r="F4" s="32">
        <v>2.3880208333333331E-3</v>
      </c>
      <c r="G4" s="32">
        <v>2.3148263888888893E-3</v>
      </c>
      <c r="H4" s="32">
        <v>2.338240740740741E-3</v>
      </c>
      <c r="J4" s="39">
        <v>9.2614814814814816E-3</v>
      </c>
      <c r="K4" s="43">
        <v>25</v>
      </c>
    </row>
    <row r="5" spans="1:11" x14ac:dyDescent="0.25">
      <c r="A5" s="23">
        <v>2</v>
      </c>
      <c r="B5" s="23">
        <v>72</v>
      </c>
      <c r="C5" s="24" t="s">
        <v>13</v>
      </c>
      <c r="D5" s="24" t="s">
        <v>14</v>
      </c>
      <c r="E5" s="32">
        <v>2.3343402777777776E-3</v>
      </c>
      <c r="F5" s="32">
        <v>2.4724884259259257E-3</v>
      </c>
      <c r="G5" s="32">
        <v>2.3598263888888892E-3</v>
      </c>
      <c r="H5" s="32">
        <v>2.6667129629629632E-3</v>
      </c>
      <c r="J5" s="39">
        <v>9.8333680555555553E-3</v>
      </c>
      <c r="K5" s="43">
        <v>18</v>
      </c>
    </row>
    <row r="6" spans="1:11" x14ac:dyDescent="0.25">
      <c r="A6" s="23">
        <v>3</v>
      </c>
      <c r="B6" s="23">
        <v>115</v>
      </c>
      <c r="C6" s="24" t="s">
        <v>181</v>
      </c>
      <c r="D6" s="24" t="s">
        <v>25</v>
      </c>
      <c r="E6" s="32">
        <v>2.4285648148148148E-3</v>
      </c>
      <c r="F6" s="32">
        <v>2.4779976851851851E-3</v>
      </c>
      <c r="G6" s="32">
        <v>2.4569907407407405E-3</v>
      </c>
      <c r="H6" s="32">
        <v>2.4686342592592594E-3</v>
      </c>
      <c r="I6" s="42">
        <v>3.472222222222222E-3</v>
      </c>
      <c r="J6" s="39">
        <v>9.8900578703703702E-3</v>
      </c>
      <c r="K6" s="43">
        <v>15</v>
      </c>
    </row>
    <row r="7" spans="1:11" x14ac:dyDescent="0.25">
      <c r="A7" s="23">
        <v>4</v>
      </c>
      <c r="B7" s="23">
        <v>17</v>
      </c>
      <c r="C7" s="24" t="s">
        <v>22</v>
      </c>
      <c r="D7" s="24" t="s">
        <v>23</v>
      </c>
      <c r="E7" s="32">
        <v>2.4581597222222223E-3</v>
      </c>
      <c r="F7" s="32">
        <v>2.6226967592592591E-3</v>
      </c>
      <c r="G7" s="32">
        <v>2.5078009259259259E-3</v>
      </c>
      <c r="H7" s="32">
        <v>2.6733333333333336E-3</v>
      </c>
      <c r="J7" s="39">
        <v>1.026199074074074E-2</v>
      </c>
      <c r="K7" s="43">
        <v>12</v>
      </c>
    </row>
    <row r="8" spans="1:11" x14ac:dyDescent="0.25">
      <c r="A8" s="23">
        <v>5</v>
      </c>
      <c r="B8" s="23">
        <v>136</v>
      </c>
      <c r="C8" s="24" t="s">
        <v>29</v>
      </c>
      <c r="D8" s="24" t="s">
        <v>25</v>
      </c>
      <c r="E8" s="32">
        <v>2.5461805555555554E-3</v>
      </c>
      <c r="F8" s="32">
        <v>2.5909953703703707E-3</v>
      </c>
      <c r="G8" s="32">
        <v>2.5628935185185186E-3</v>
      </c>
      <c r="H8" s="32">
        <v>2.5658680555555556E-3</v>
      </c>
      <c r="J8" s="39">
        <v>1.0265937500000001E-2</v>
      </c>
      <c r="K8" s="43">
        <v>10</v>
      </c>
    </row>
    <row r="9" spans="1:11" x14ac:dyDescent="0.25">
      <c r="A9" s="23">
        <v>6</v>
      </c>
      <c r="B9" s="23">
        <v>121</v>
      </c>
      <c r="C9" s="24" t="s">
        <v>16</v>
      </c>
      <c r="D9" s="24" t="s">
        <v>17</v>
      </c>
      <c r="E9" s="32">
        <v>2.4488888888888889E-3</v>
      </c>
      <c r="F9" s="32">
        <v>2.6920254629629633E-3</v>
      </c>
      <c r="G9" s="32">
        <v>2.5888310185185185E-3</v>
      </c>
      <c r="H9" s="32">
        <v>2.6390046296296296E-3</v>
      </c>
      <c r="J9" s="39">
        <v>1.0368749999999999E-2</v>
      </c>
      <c r="K9" s="43">
        <v>8</v>
      </c>
    </row>
    <row r="10" spans="1:11" x14ac:dyDescent="0.25">
      <c r="A10" s="23">
        <v>7</v>
      </c>
      <c r="B10" s="23">
        <v>157</v>
      </c>
      <c r="C10" s="24" t="s">
        <v>253</v>
      </c>
      <c r="D10" s="24" t="s">
        <v>23</v>
      </c>
      <c r="E10" s="32">
        <v>2.560162037037037E-3</v>
      </c>
      <c r="F10" s="32">
        <v>2.6029282407407407E-3</v>
      </c>
      <c r="G10" s="32">
        <v>2.6273379629629633E-3</v>
      </c>
      <c r="H10" s="32">
        <v>2.6769328703703699E-3</v>
      </c>
      <c r="J10" s="39">
        <v>1.0467361111111113E-2</v>
      </c>
      <c r="K10" s="43">
        <v>6</v>
      </c>
    </row>
    <row r="11" spans="1:11" x14ac:dyDescent="0.25">
      <c r="A11" s="23">
        <v>8</v>
      </c>
      <c r="B11" s="23">
        <v>63</v>
      </c>
      <c r="C11" s="24" t="s">
        <v>15</v>
      </c>
      <c r="D11" s="24" t="s">
        <v>254</v>
      </c>
      <c r="E11" s="32">
        <v>2.4730208333333336E-3</v>
      </c>
      <c r="F11" s="32">
        <v>2.6037615740740743E-3</v>
      </c>
      <c r="G11" s="32">
        <v>2.5447222222222221E-3</v>
      </c>
      <c r="H11" s="32">
        <v>2.9637037037037032E-3</v>
      </c>
      <c r="J11" s="39">
        <v>1.0585208333333332E-2</v>
      </c>
      <c r="K11" s="43">
        <v>4</v>
      </c>
    </row>
    <row r="12" spans="1:11" x14ac:dyDescent="0.25">
      <c r="A12" s="23">
        <v>9</v>
      </c>
      <c r="B12" s="23">
        <v>90</v>
      </c>
      <c r="C12" s="24" t="s">
        <v>24</v>
      </c>
      <c r="D12" s="24" t="s">
        <v>25</v>
      </c>
      <c r="E12" s="32">
        <v>2.5782060185185183E-3</v>
      </c>
      <c r="F12" s="32">
        <v>2.7415046296296298E-3</v>
      </c>
      <c r="G12" s="32">
        <v>2.6062615740740738E-3</v>
      </c>
      <c r="H12" s="32">
        <v>5.3269791666666665E-3</v>
      </c>
      <c r="J12" s="39">
        <v>1.3252951388888891E-2</v>
      </c>
      <c r="K12" s="43">
        <v>2</v>
      </c>
    </row>
    <row r="13" spans="1:11" x14ac:dyDescent="0.25">
      <c r="A13" s="23">
        <v>10</v>
      </c>
      <c r="B13" s="23">
        <v>154</v>
      </c>
      <c r="C13" s="24" t="s">
        <v>255</v>
      </c>
      <c r="D13" s="24" t="s">
        <v>256</v>
      </c>
      <c r="E13" s="32">
        <v>3.0967476851851855E-3</v>
      </c>
      <c r="F13" s="32">
        <v>3.5583680555555559E-3</v>
      </c>
      <c r="G13" s="32">
        <v>3.1541782407407408E-3</v>
      </c>
      <c r="H13" s="32">
        <v>3.4608796296296293E-3</v>
      </c>
      <c r="I13" s="42">
        <v>6.9444444444444441E-3</v>
      </c>
      <c r="J13" s="39">
        <v>1.3385914351851852E-2</v>
      </c>
      <c r="K13" s="43">
        <v>1</v>
      </c>
    </row>
    <row r="14" spans="1:11" x14ac:dyDescent="0.25">
      <c r="A14" s="86" t="s">
        <v>32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x14ac:dyDescent="0.25">
      <c r="A15" s="22" t="s">
        <v>1</v>
      </c>
      <c r="B15" s="22" t="s">
        <v>2</v>
      </c>
      <c r="C15" s="26" t="s">
        <v>3</v>
      </c>
      <c r="D15" s="26" t="s">
        <v>4</v>
      </c>
      <c r="E15" s="22" t="s">
        <v>5</v>
      </c>
      <c r="F15" s="22" t="s">
        <v>6</v>
      </c>
      <c r="G15" s="22" t="s">
        <v>7</v>
      </c>
      <c r="H15" s="22" t="s">
        <v>8</v>
      </c>
      <c r="I15" s="22" t="s">
        <v>9</v>
      </c>
      <c r="J15" s="22" t="s">
        <v>10</v>
      </c>
      <c r="K15" s="22" t="s">
        <v>161</v>
      </c>
    </row>
    <row r="16" spans="1:11" x14ac:dyDescent="0.25">
      <c r="A16" s="23">
        <v>1</v>
      </c>
      <c r="B16" s="23">
        <v>50</v>
      </c>
      <c r="C16" s="24" t="s">
        <v>35</v>
      </c>
      <c r="D16" s="24" t="s">
        <v>36</v>
      </c>
      <c r="E16" s="32">
        <v>2.3686921296296294E-3</v>
      </c>
      <c r="F16" s="32">
        <v>2.4025694444444442E-3</v>
      </c>
      <c r="G16" s="32">
        <v>2.3639236111111109E-3</v>
      </c>
      <c r="H16" s="32">
        <v>2.3884027777777779E-3</v>
      </c>
      <c r="J16" s="39">
        <v>9.5235879629629629E-3</v>
      </c>
      <c r="K16" s="43">
        <v>25</v>
      </c>
    </row>
    <row r="17" spans="1:11" x14ac:dyDescent="0.25">
      <c r="A17" s="23">
        <v>2</v>
      </c>
      <c r="B17" s="23">
        <v>68</v>
      </c>
      <c r="C17" s="24" t="s">
        <v>37</v>
      </c>
      <c r="D17" s="24" t="s">
        <v>91</v>
      </c>
      <c r="E17" s="32">
        <v>2.3521990740740738E-3</v>
      </c>
      <c r="F17" s="32">
        <v>2.4751157407407408E-3</v>
      </c>
      <c r="G17" s="32">
        <v>2.4797916666666666E-3</v>
      </c>
      <c r="H17" s="32">
        <v>2.4234606481481481E-3</v>
      </c>
      <c r="J17" s="39">
        <v>9.7305671296296289E-3</v>
      </c>
      <c r="K17" s="43">
        <v>18</v>
      </c>
    </row>
    <row r="18" spans="1:11" x14ac:dyDescent="0.25">
      <c r="A18" s="23">
        <v>3</v>
      </c>
      <c r="B18" s="23">
        <v>28</v>
      </c>
      <c r="C18" s="24" t="s">
        <v>33</v>
      </c>
      <c r="D18" s="24" t="s">
        <v>34</v>
      </c>
      <c r="E18" s="32">
        <v>2.3910532407407409E-3</v>
      </c>
      <c r="F18" s="32">
        <v>2.4164120370370368E-3</v>
      </c>
      <c r="G18" s="32">
        <v>2.5593171296296297E-3</v>
      </c>
      <c r="H18" s="32">
        <v>2.4092939814814814E-3</v>
      </c>
      <c r="J18" s="39">
        <v>9.7760763888888897E-3</v>
      </c>
      <c r="K18" s="43">
        <v>15</v>
      </c>
    </row>
    <row r="19" spans="1:11" x14ac:dyDescent="0.25">
      <c r="A19" s="23">
        <v>4</v>
      </c>
      <c r="B19" s="23">
        <v>145</v>
      </c>
      <c r="C19" s="24" t="s">
        <v>41</v>
      </c>
      <c r="D19" s="24" t="s">
        <v>42</v>
      </c>
      <c r="E19" s="32">
        <v>2.4461342592592594E-3</v>
      </c>
      <c r="F19" s="32">
        <v>2.5534722222222222E-3</v>
      </c>
      <c r="G19" s="32">
        <v>2.4698148148148149E-3</v>
      </c>
      <c r="H19" s="32">
        <v>2.5063194444444443E-3</v>
      </c>
      <c r="J19" s="39">
        <v>9.9757407407407416E-3</v>
      </c>
      <c r="K19" s="43">
        <v>12</v>
      </c>
    </row>
    <row r="20" spans="1:11" x14ac:dyDescent="0.25">
      <c r="A20" s="23">
        <v>5</v>
      </c>
      <c r="B20" s="23">
        <v>333</v>
      </c>
      <c r="C20" s="24" t="s">
        <v>39</v>
      </c>
      <c r="D20" s="24" t="s">
        <v>40</v>
      </c>
      <c r="E20" s="32">
        <v>2.5765625000000003E-3</v>
      </c>
      <c r="F20" s="32">
        <v>2.525150462962963E-3</v>
      </c>
      <c r="G20" s="32">
        <v>2.4452314814814814E-3</v>
      </c>
      <c r="H20" s="32">
        <v>2.4930902777777777E-3</v>
      </c>
      <c r="J20" s="39">
        <v>1.0040034722222221E-2</v>
      </c>
      <c r="K20" s="43">
        <v>10</v>
      </c>
    </row>
    <row r="21" spans="1:11" x14ac:dyDescent="0.25">
      <c r="A21" s="23">
        <v>6</v>
      </c>
      <c r="B21" s="23">
        <v>19</v>
      </c>
      <c r="C21" s="24" t="s">
        <v>186</v>
      </c>
      <c r="D21" s="24" t="s">
        <v>77</v>
      </c>
      <c r="E21" s="32">
        <v>2.5666666666666663E-3</v>
      </c>
      <c r="F21" s="32">
        <v>2.7076388888888892E-3</v>
      </c>
      <c r="G21" s="32">
        <v>2.6435879629629626E-3</v>
      </c>
      <c r="H21" s="32">
        <v>2.6234027777777779E-3</v>
      </c>
      <c r="I21" s="42">
        <v>3.472222222222222E-3</v>
      </c>
      <c r="J21" s="39">
        <v>1.0599166666666666E-2</v>
      </c>
      <c r="K21" s="43">
        <v>8</v>
      </c>
    </row>
    <row r="22" spans="1:11" x14ac:dyDescent="0.25">
      <c r="A22" s="23">
        <v>7</v>
      </c>
      <c r="B22" s="23">
        <v>130</v>
      </c>
      <c r="C22" s="24" t="s">
        <v>197</v>
      </c>
      <c r="D22" s="24" t="s">
        <v>91</v>
      </c>
      <c r="E22" s="32">
        <v>2.6476504629629628E-3</v>
      </c>
      <c r="F22" s="32">
        <v>2.6899074074074078E-3</v>
      </c>
      <c r="G22" s="32">
        <v>2.6369907407407405E-3</v>
      </c>
      <c r="H22" s="32">
        <v>2.6485185185185188E-3</v>
      </c>
      <c r="I22" s="42"/>
      <c r="J22" s="39">
        <v>1.0622685185185186E-2</v>
      </c>
      <c r="K22" s="43">
        <v>6</v>
      </c>
    </row>
    <row r="23" spans="1:11" x14ac:dyDescent="0.25">
      <c r="A23" s="23">
        <v>8</v>
      </c>
      <c r="B23" s="23">
        <v>131</v>
      </c>
      <c r="C23" s="24" t="s">
        <v>193</v>
      </c>
      <c r="D23" s="24" t="s">
        <v>194</v>
      </c>
      <c r="E23" s="32">
        <v>2.679525462962963E-3</v>
      </c>
      <c r="F23" s="32">
        <v>2.7677430555555558E-3</v>
      </c>
      <c r="G23" s="32">
        <v>2.6347453703703702E-3</v>
      </c>
      <c r="H23" s="32">
        <v>2.6260995370370366E-3</v>
      </c>
      <c r="J23" s="39">
        <v>1.0708113425925926E-2</v>
      </c>
      <c r="K23" s="43">
        <v>4</v>
      </c>
    </row>
    <row r="24" spans="1:11" x14ac:dyDescent="0.25">
      <c r="A24" s="23">
        <v>9</v>
      </c>
      <c r="B24" s="23">
        <v>105</v>
      </c>
      <c r="C24" s="24" t="s">
        <v>190</v>
      </c>
      <c r="D24" s="24" t="s">
        <v>191</v>
      </c>
      <c r="E24" s="32">
        <v>2.6186458333333335E-3</v>
      </c>
      <c r="F24" s="32">
        <v>2.7549189814814815E-3</v>
      </c>
      <c r="G24" s="32">
        <v>2.7828587962962967E-3</v>
      </c>
      <c r="H24" s="32">
        <v>2.6837152777777779E-3</v>
      </c>
      <c r="J24" s="39">
        <v>1.084013888888889E-2</v>
      </c>
      <c r="K24" s="43">
        <v>2</v>
      </c>
    </row>
    <row r="25" spans="1:11" x14ac:dyDescent="0.25">
      <c r="A25" s="23">
        <v>10</v>
      </c>
      <c r="B25" s="23">
        <v>165</v>
      </c>
      <c r="C25" s="24" t="s">
        <v>257</v>
      </c>
      <c r="D25" s="24" t="s">
        <v>52</v>
      </c>
      <c r="E25" s="32">
        <v>2.6147222222222227E-3</v>
      </c>
      <c r="F25" s="32">
        <v>2.7528935185185187E-3</v>
      </c>
      <c r="G25" s="32">
        <v>2.7900115740740745E-3</v>
      </c>
      <c r="H25" s="32">
        <v>2.7009027777777778E-3</v>
      </c>
      <c r="J25" s="39">
        <v>1.0858530092592591E-2</v>
      </c>
      <c r="K25" s="43">
        <v>1</v>
      </c>
    </row>
    <row r="26" spans="1:11" x14ac:dyDescent="0.25">
      <c r="A26" s="23">
        <v>11</v>
      </c>
      <c r="B26" s="23">
        <v>69</v>
      </c>
      <c r="C26" s="24" t="s">
        <v>62</v>
      </c>
      <c r="D26" s="24" t="s">
        <v>63</v>
      </c>
      <c r="E26" s="32">
        <v>2.6365393518518517E-3</v>
      </c>
      <c r="F26" s="32">
        <v>2.8952199074074071E-3</v>
      </c>
      <c r="G26" s="32">
        <v>2.7547453703703705E-3</v>
      </c>
      <c r="H26" s="32">
        <v>2.6719907407407404E-3</v>
      </c>
      <c r="I26" s="42">
        <v>3.472222222222222E-3</v>
      </c>
      <c r="J26" s="39">
        <v>1.1016365740740741E-2</v>
      </c>
    </row>
    <row r="27" spans="1:11" x14ac:dyDescent="0.25">
      <c r="A27" s="23">
        <v>12</v>
      </c>
      <c r="B27" s="23">
        <v>20</v>
      </c>
      <c r="C27" s="24" t="s">
        <v>258</v>
      </c>
      <c r="D27" s="24" t="s">
        <v>259</v>
      </c>
      <c r="E27" s="32">
        <v>2.6897569444444443E-3</v>
      </c>
      <c r="F27" s="32">
        <v>2.8989120370370366E-3</v>
      </c>
      <c r="G27" s="32">
        <v>2.7572916666666666E-3</v>
      </c>
      <c r="H27" s="32">
        <v>2.7394675925925924E-3</v>
      </c>
      <c r="J27" s="39">
        <v>1.1085428240740741E-2</v>
      </c>
    </row>
    <row r="28" spans="1:11" x14ac:dyDescent="0.25">
      <c r="A28" s="23">
        <v>13</v>
      </c>
      <c r="B28" s="23">
        <v>21</v>
      </c>
      <c r="C28" s="24" t="s">
        <v>260</v>
      </c>
      <c r="D28" s="24" t="s">
        <v>50</v>
      </c>
      <c r="E28" s="32">
        <v>2.6811111111111115E-3</v>
      </c>
      <c r="F28" s="32">
        <v>2.8315277777777779E-3</v>
      </c>
      <c r="G28" s="32">
        <v>2.8057523148148147E-3</v>
      </c>
      <c r="H28" s="32">
        <v>2.7759722222222218E-3</v>
      </c>
      <c r="J28" s="39">
        <v>1.1094363425925928E-2</v>
      </c>
    </row>
    <row r="29" spans="1:11" x14ac:dyDescent="0.25">
      <c r="A29" s="23">
        <v>14</v>
      </c>
      <c r="B29" s="23">
        <v>106</v>
      </c>
      <c r="C29" s="24" t="s">
        <v>201</v>
      </c>
      <c r="D29" s="24" t="s">
        <v>50</v>
      </c>
      <c r="E29" s="32">
        <v>2.6234606481481478E-3</v>
      </c>
      <c r="F29" s="32">
        <v>2.801041666666667E-3</v>
      </c>
      <c r="G29" s="32">
        <v>2.6895717592592596E-3</v>
      </c>
      <c r="H29" s="32">
        <v>2.7535763888888887E-3</v>
      </c>
      <c r="I29" s="42">
        <v>2.4305555555555556E-2</v>
      </c>
      <c r="J29" s="39">
        <v>1.1272743055555555E-2</v>
      </c>
    </row>
    <row r="30" spans="1:11" x14ac:dyDescent="0.25">
      <c r="A30" s="23">
        <v>15</v>
      </c>
      <c r="B30" s="23">
        <v>148</v>
      </c>
      <c r="C30" s="24" t="s">
        <v>261</v>
      </c>
      <c r="D30" s="24" t="s">
        <v>144</v>
      </c>
      <c r="E30" s="36">
        <v>2.9861111111111113E-3</v>
      </c>
      <c r="F30" s="32">
        <v>2.777962962962963E-3</v>
      </c>
      <c r="G30" s="32">
        <v>2.7991319444444444E-3</v>
      </c>
      <c r="H30" s="32">
        <v>2.7746412037037041E-3</v>
      </c>
      <c r="J30" s="39">
        <v>1.1337847222222223E-2</v>
      </c>
    </row>
    <row r="31" spans="1:11" x14ac:dyDescent="0.25">
      <c r="A31" s="23">
        <v>16</v>
      </c>
      <c r="B31" s="23">
        <v>153</v>
      </c>
      <c r="C31" s="24" t="s">
        <v>262</v>
      </c>
      <c r="D31" s="24" t="s">
        <v>205</v>
      </c>
      <c r="E31" s="36">
        <v>2.9861111111111113E-3</v>
      </c>
      <c r="F31" s="32">
        <v>2.7926273148148151E-3</v>
      </c>
      <c r="G31" s="32">
        <v>2.7967129629629631E-3</v>
      </c>
      <c r="H31" s="32">
        <v>2.7796412037037039E-3</v>
      </c>
      <c r="J31" s="39">
        <v>1.1355092592592592E-2</v>
      </c>
    </row>
    <row r="32" spans="1:11" x14ac:dyDescent="0.25">
      <c r="A32" s="23">
        <v>17</v>
      </c>
      <c r="B32" s="23">
        <v>127</v>
      </c>
      <c r="C32" s="24" t="s">
        <v>263</v>
      </c>
      <c r="D32" s="24" t="s">
        <v>42</v>
      </c>
      <c r="E32" s="32">
        <v>2.9343865740740741E-3</v>
      </c>
      <c r="F32" s="32">
        <v>2.8842245370370371E-3</v>
      </c>
      <c r="G32" s="32">
        <v>2.8876388888888888E-3</v>
      </c>
      <c r="H32" s="32">
        <v>2.9391550925925922E-3</v>
      </c>
      <c r="J32" s="39">
        <v>1.1645405092592593E-2</v>
      </c>
    </row>
    <row r="33" spans="1:11" x14ac:dyDescent="0.25">
      <c r="A33" s="23">
        <v>18</v>
      </c>
      <c r="B33" s="23">
        <v>101</v>
      </c>
      <c r="C33" s="24" t="s">
        <v>199</v>
      </c>
      <c r="D33" s="24" t="s">
        <v>200</v>
      </c>
      <c r="E33" s="32">
        <v>2.7231944444444448E-3</v>
      </c>
      <c r="F33" s="32">
        <v>2.9909722222222226E-3</v>
      </c>
      <c r="G33" s="32">
        <v>3.1785879629629629E-3</v>
      </c>
      <c r="H33" s="32">
        <v>2.9265740740740745E-3</v>
      </c>
      <c r="I33" s="42">
        <v>3.472222222222222E-3</v>
      </c>
      <c r="J33" s="39">
        <v>1.1877199074074073E-2</v>
      </c>
    </row>
    <row r="34" spans="1:11" x14ac:dyDescent="0.25">
      <c r="A34" s="23">
        <v>19</v>
      </c>
      <c r="B34" s="23">
        <v>158</v>
      </c>
      <c r="C34" s="24" t="s">
        <v>264</v>
      </c>
      <c r="D34" s="24" t="s">
        <v>52</v>
      </c>
      <c r="E34" s="32">
        <v>2.7461458333333331E-3</v>
      </c>
      <c r="F34" s="32">
        <v>2.7355208333333329E-3</v>
      </c>
      <c r="G34" s="36">
        <v>3.2638888888888891E-3</v>
      </c>
      <c r="H34" s="36">
        <v>3.4953703703703705E-3</v>
      </c>
      <c r="I34" s="42">
        <v>3.472222222222222E-3</v>
      </c>
      <c r="J34" s="39">
        <v>1.2298796296296296E-2</v>
      </c>
    </row>
    <row r="35" spans="1:11" x14ac:dyDescent="0.25">
      <c r="A35" s="23">
        <v>20</v>
      </c>
      <c r="B35" s="23">
        <v>103</v>
      </c>
      <c r="C35" s="24" t="s">
        <v>202</v>
      </c>
      <c r="D35" s="24" t="s">
        <v>203</v>
      </c>
      <c r="E35" s="32">
        <v>2.8931481481481482E-3</v>
      </c>
      <c r="F35" s="32">
        <v>3.2828819444444442E-3</v>
      </c>
      <c r="G35" s="32">
        <v>3.2079282407407408E-3</v>
      </c>
      <c r="H35" s="32">
        <v>3.4413078703703706E-3</v>
      </c>
      <c r="J35" s="39">
        <v>1.2825266203703702E-2</v>
      </c>
    </row>
    <row r="36" spans="1:11" x14ac:dyDescent="0.25">
      <c r="A36" s="86" t="s">
        <v>65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 x14ac:dyDescent="0.25">
      <c r="A37" s="22" t="s">
        <v>1</v>
      </c>
      <c r="B37" s="22" t="s">
        <v>2</v>
      </c>
      <c r="C37" s="26" t="s">
        <v>3</v>
      </c>
      <c r="D37" s="26" t="s">
        <v>4</v>
      </c>
      <c r="E37" s="22" t="s">
        <v>5</v>
      </c>
      <c r="F37" s="22" t="s">
        <v>6</v>
      </c>
      <c r="G37" s="22" t="s">
        <v>7</v>
      </c>
      <c r="H37" s="22" t="s">
        <v>8</v>
      </c>
      <c r="I37" s="22" t="s">
        <v>9</v>
      </c>
      <c r="J37" s="22" t="s">
        <v>10</v>
      </c>
      <c r="K37" s="22" t="s">
        <v>161</v>
      </c>
    </row>
    <row r="38" spans="1:11" x14ac:dyDescent="0.25">
      <c r="A38" s="23">
        <v>1</v>
      </c>
      <c r="B38" s="23">
        <v>123</v>
      </c>
      <c r="C38" s="24" t="s">
        <v>87</v>
      </c>
      <c r="D38" s="24" t="s">
        <v>75</v>
      </c>
      <c r="E38" s="32">
        <v>2.2200347222222222E-3</v>
      </c>
      <c r="F38" s="32">
        <v>2.3435416666666665E-3</v>
      </c>
      <c r="G38" s="32">
        <v>2.3691898148148149E-3</v>
      </c>
      <c r="H38" s="32">
        <v>2.3030092592592594E-3</v>
      </c>
      <c r="J38" s="39">
        <v>9.235775462962963E-3</v>
      </c>
      <c r="K38" s="43">
        <v>25</v>
      </c>
    </row>
    <row r="39" spans="1:11" x14ac:dyDescent="0.25">
      <c r="A39" s="23">
        <v>2</v>
      </c>
      <c r="B39" s="23">
        <v>129</v>
      </c>
      <c r="C39" s="24" t="s">
        <v>206</v>
      </c>
      <c r="D39" s="24" t="s">
        <v>207</v>
      </c>
      <c r="E39" s="32">
        <v>2.2640740740740742E-3</v>
      </c>
      <c r="F39" s="32">
        <v>2.3942592592592592E-3</v>
      </c>
      <c r="G39" s="32">
        <v>2.324224537037037E-3</v>
      </c>
      <c r="H39" s="32">
        <v>2.3477777777777776E-3</v>
      </c>
      <c r="J39" s="39">
        <v>9.3303356481481484E-3</v>
      </c>
      <c r="K39" s="43">
        <v>18</v>
      </c>
    </row>
    <row r="40" spans="1:11" x14ac:dyDescent="0.25">
      <c r="A40" s="23">
        <v>3</v>
      </c>
      <c r="B40" s="23">
        <v>39</v>
      </c>
      <c r="C40" s="24" t="s">
        <v>73</v>
      </c>
      <c r="D40" s="24" t="s">
        <v>265</v>
      </c>
      <c r="E40" s="32">
        <v>2.3259027777777779E-3</v>
      </c>
      <c r="F40" s="32">
        <v>2.3923611111111112E-3</v>
      </c>
      <c r="G40" s="32">
        <v>2.3842592592592591E-3</v>
      </c>
      <c r="H40" s="32">
        <v>2.3433333333333331E-3</v>
      </c>
      <c r="J40" s="39">
        <v>9.4458564814814804E-3</v>
      </c>
      <c r="K40" s="43">
        <v>15</v>
      </c>
    </row>
    <row r="41" spans="1:11" x14ac:dyDescent="0.25">
      <c r="A41" s="23">
        <v>4</v>
      </c>
      <c r="B41" s="23">
        <v>49</v>
      </c>
      <c r="C41" s="24" t="s">
        <v>68</v>
      </c>
      <c r="D41" s="24" t="s">
        <v>69</v>
      </c>
      <c r="E41" s="32">
        <v>2.3517708333333333E-3</v>
      </c>
      <c r="F41" s="32">
        <v>2.3782175925925928E-3</v>
      </c>
      <c r="G41" s="32">
        <v>2.4084375E-3</v>
      </c>
      <c r="H41" s="32">
        <v>2.3282986111111113E-3</v>
      </c>
      <c r="J41" s="39">
        <v>9.4667245370370374E-3</v>
      </c>
      <c r="K41" s="43">
        <v>12</v>
      </c>
    </row>
    <row r="42" spans="1:11" x14ac:dyDescent="0.25">
      <c r="A42" s="23">
        <v>5</v>
      </c>
      <c r="B42" s="23">
        <v>10</v>
      </c>
      <c r="C42" s="24" t="s">
        <v>66</v>
      </c>
      <c r="D42" s="24" t="s">
        <v>67</v>
      </c>
      <c r="E42" s="32">
        <v>2.352037037037037E-3</v>
      </c>
      <c r="F42" s="32">
        <v>2.4326041666666667E-3</v>
      </c>
      <c r="G42" s="32">
        <v>2.4213541666666667E-3</v>
      </c>
      <c r="H42" s="32">
        <v>2.4066435185185185E-3</v>
      </c>
      <c r="J42" s="39">
        <v>9.6126388888888893E-3</v>
      </c>
      <c r="K42" s="43">
        <v>10</v>
      </c>
    </row>
    <row r="43" spans="1:11" x14ac:dyDescent="0.25">
      <c r="A43" s="23">
        <v>6</v>
      </c>
      <c r="B43" s="23">
        <v>77</v>
      </c>
      <c r="C43" s="24" t="s">
        <v>74</v>
      </c>
      <c r="D43" s="24" t="s">
        <v>75</v>
      </c>
      <c r="E43" s="32">
        <v>2.3266203703703704E-3</v>
      </c>
      <c r="F43" s="32">
        <v>2.5222916666666666E-3</v>
      </c>
      <c r="G43" s="32">
        <v>2.4137037037037039E-3</v>
      </c>
      <c r="H43" s="32">
        <v>2.3883101851851856E-3</v>
      </c>
      <c r="J43" s="39">
        <v>9.6509259259259256E-3</v>
      </c>
      <c r="K43" s="43">
        <v>8</v>
      </c>
    </row>
    <row r="44" spans="1:11" x14ac:dyDescent="0.25">
      <c r="A44" s="23">
        <v>7</v>
      </c>
      <c r="B44" s="23">
        <v>30</v>
      </c>
      <c r="C44" s="24" t="s">
        <v>70</v>
      </c>
      <c r="D44" s="24" t="s">
        <v>71</v>
      </c>
      <c r="E44" s="32">
        <v>2.3306018518518515E-3</v>
      </c>
      <c r="F44" s="32">
        <v>2.4679513888888889E-3</v>
      </c>
      <c r="G44" s="32">
        <v>2.473472222222222E-3</v>
      </c>
      <c r="H44" s="32">
        <v>2.4288657407407406E-3</v>
      </c>
      <c r="J44" s="39">
        <v>9.7008912037037046E-3</v>
      </c>
      <c r="K44" s="43">
        <v>6</v>
      </c>
    </row>
    <row r="45" spans="1:11" x14ac:dyDescent="0.25">
      <c r="A45" s="23">
        <v>8</v>
      </c>
      <c r="B45" s="23">
        <v>222</v>
      </c>
      <c r="C45" s="24" t="s">
        <v>99</v>
      </c>
      <c r="D45" s="24" t="s">
        <v>266</v>
      </c>
      <c r="E45" s="32">
        <v>2.4259722222222222E-3</v>
      </c>
      <c r="F45" s="32">
        <v>2.5370601851851852E-3</v>
      </c>
      <c r="G45" s="32">
        <v>2.4396875E-3</v>
      </c>
      <c r="H45" s="32">
        <v>2.4792476851851855E-3</v>
      </c>
      <c r="J45" s="39">
        <v>9.8819675925925932E-3</v>
      </c>
      <c r="K45" s="43">
        <v>4</v>
      </c>
    </row>
    <row r="46" spans="1:11" x14ac:dyDescent="0.25">
      <c r="A46" s="23">
        <v>9</v>
      </c>
      <c r="B46" s="23">
        <v>108</v>
      </c>
      <c r="C46" s="24" t="s">
        <v>209</v>
      </c>
      <c r="D46" s="24" t="s">
        <v>81</v>
      </c>
      <c r="E46" s="32">
        <v>2.3837615740740742E-3</v>
      </c>
      <c r="F46" s="32">
        <v>2.532175925925926E-3</v>
      </c>
      <c r="G46" s="32">
        <v>2.480752314814815E-3</v>
      </c>
      <c r="H46" s="32">
        <v>2.4950925925925926E-3</v>
      </c>
      <c r="J46" s="39">
        <v>9.8917824074074064E-3</v>
      </c>
      <c r="K46" s="43">
        <v>2</v>
      </c>
    </row>
    <row r="47" spans="1:11" x14ac:dyDescent="0.25">
      <c r="A47" s="23">
        <v>10</v>
      </c>
      <c r="B47" s="23">
        <v>117</v>
      </c>
      <c r="C47" s="24" t="s">
        <v>208</v>
      </c>
      <c r="D47" s="24" t="s">
        <v>81</v>
      </c>
      <c r="E47" s="32">
        <v>2.4531365740740742E-3</v>
      </c>
      <c r="F47" s="32">
        <v>2.622337962962963E-3</v>
      </c>
      <c r="G47" s="32">
        <v>2.627141203703704E-3</v>
      </c>
      <c r="H47" s="32">
        <v>2.6058449074074074E-3</v>
      </c>
      <c r="J47" s="39">
        <v>1.0308460648148148E-2</v>
      </c>
      <c r="K47" s="43">
        <v>1</v>
      </c>
    </row>
    <row r="48" spans="1:11" x14ac:dyDescent="0.25">
      <c r="A48" s="23">
        <v>11</v>
      </c>
      <c r="B48" s="23">
        <v>29</v>
      </c>
      <c r="C48" s="24" t="s">
        <v>80</v>
      </c>
      <c r="D48" s="24" t="s">
        <v>81</v>
      </c>
      <c r="E48" s="32">
        <v>2.5835069444444443E-3</v>
      </c>
      <c r="F48" s="32">
        <v>2.6032754629629631E-3</v>
      </c>
      <c r="G48" s="32">
        <v>2.5699189814814812E-3</v>
      </c>
      <c r="H48" s="32">
        <v>2.565034722222222E-3</v>
      </c>
      <c r="J48" s="39">
        <v>1.0321736111111111E-2</v>
      </c>
    </row>
    <row r="49" spans="1:11" x14ac:dyDescent="0.25">
      <c r="A49" s="23">
        <v>12</v>
      </c>
      <c r="B49" s="23">
        <v>53</v>
      </c>
      <c r="C49" s="24" t="s">
        <v>76</v>
      </c>
      <c r="D49" s="24" t="s">
        <v>77</v>
      </c>
      <c r="E49" s="32">
        <v>2.5913425925925926E-3</v>
      </c>
      <c r="F49" s="32">
        <v>2.5703472222222221E-3</v>
      </c>
      <c r="G49" s="32">
        <v>2.6013657407407409E-3</v>
      </c>
      <c r="H49" s="32">
        <v>2.7028125000000004E-3</v>
      </c>
      <c r="J49" s="39">
        <v>1.0465868055555556E-2</v>
      </c>
    </row>
    <row r="50" spans="1:11" x14ac:dyDescent="0.25">
      <c r="A50" s="23">
        <v>13</v>
      </c>
      <c r="B50" s="23">
        <v>3</v>
      </c>
      <c r="C50" s="24" t="s">
        <v>78</v>
      </c>
      <c r="D50" s="24" t="s">
        <v>79</v>
      </c>
      <c r="E50" s="32">
        <v>2.5093634259259257E-3</v>
      </c>
      <c r="F50" s="32">
        <v>2.6788773148148149E-3</v>
      </c>
      <c r="G50" s="32">
        <v>2.702604166666667E-3</v>
      </c>
      <c r="H50" s="32">
        <v>2.6582986111111113E-3</v>
      </c>
      <c r="J50" s="39">
        <v>1.0549143518518518E-2</v>
      </c>
    </row>
    <row r="51" spans="1:11" x14ac:dyDescent="0.25">
      <c r="A51" s="23">
        <v>14</v>
      </c>
      <c r="B51" s="23">
        <v>147</v>
      </c>
      <c r="C51" s="24" t="s">
        <v>30</v>
      </c>
      <c r="D51" s="24" t="s">
        <v>69</v>
      </c>
      <c r="E51" s="32">
        <v>2.6607407407407409E-3</v>
      </c>
      <c r="F51" s="32">
        <v>2.729907407407407E-3</v>
      </c>
      <c r="G51" s="32">
        <v>2.6288888888888889E-3</v>
      </c>
      <c r="H51" s="32">
        <v>2.6455324074074072E-3</v>
      </c>
      <c r="J51" s="39">
        <v>1.0665069444444444E-2</v>
      </c>
    </row>
    <row r="52" spans="1:11" x14ac:dyDescent="0.25">
      <c r="A52" s="23">
        <v>15</v>
      </c>
      <c r="B52" s="23">
        <v>120</v>
      </c>
      <c r="C52" s="24" t="s">
        <v>267</v>
      </c>
      <c r="D52" s="24" t="s">
        <v>268</v>
      </c>
      <c r="E52" s="32">
        <v>2.6239699074074069E-3</v>
      </c>
      <c r="F52" s="32">
        <v>2.7336111111111107E-3</v>
      </c>
      <c r="G52" s="32">
        <v>2.7068634259259255E-3</v>
      </c>
      <c r="H52" s="32">
        <v>2.6770370370370368E-3</v>
      </c>
      <c r="J52" s="39">
        <v>1.0741481481481482E-2</v>
      </c>
    </row>
    <row r="53" spans="1:11" x14ac:dyDescent="0.25">
      <c r="A53" s="23">
        <v>16</v>
      </c>
      <c r="B53" s="23">
        <v>135</v>
      </c>
      <c r="C53" s="24" t="s">
        <v>214</v>
      </c>
      <c r="D53" s="24" t="s">
        <v>106</v>
      </c>
      <c r="E53" s="32">
        <v>2.607789351851852E-3</v>
      </c>
      <c r="F53" s="32">
        <v>2.7420023148148147E-3</v>
      </c>
      <c r="G53" s="32">
        <v>2.7205208333333335E-3</v>
      </c>
      <c r="H53" s="32">
        <v>2.7488425925925927E-3</v>
      </c>
      <c r="J53" s="39">
        <v>1.0819155092592592E-2</v>
      </c>
    </row>
    <row r="54" spans="1:11" x14ac:dyDescent="0.25">
      <c r="A54" s="23">
        <v>17</v>
      </c>
      <c r="B54" s="23">
        <v>177</v>
      </c>
      <c r="C54" s="24" t="s">
        <v>269</v>
      </c>
      <c r="D54" s="24" t="s">
        <v>270</v>
      </c>
      <c r="E54" s="32">
        <v>2.6861805555555558E-3</v>
      </c>
      <c r="F54" s="32">
        <v>2.7781134259259256E-3</v>
      </c>
      <c r="G54" s="32">
        <v>2.7848611111111112E-3</v>
      </c>
      <c r="H54" s="32">
        <v>2.7608449074074076E-3</v>
      </c>
      <c r="J54" s="39">
        <v>1.1009999999999999E-2</v>
      </c>
    </row>
    <row r="55" spans="1:11" x14ac:dyDescent="0.25">
      <c r="A55" s="23">
        <v>18</v>
      </c>
      <c r="B55" s="23">
        <v>92</v>
      </c>
      <c r="C55" s="24" t="s">
        <v>86</v>
      </c>
      <c r="D55" s="24" t="s">
        <v>77</v>
      </c>
      <c r="E55" s="32">
        <v>2.7768634259259257E-3</v>
      </c>
      <c r="F55" s="32">
        <v>2.7696527777777776E-3</v>
      </c>
      <c r="G55" s="32">
        <v>2.7738888888888887E-3</v>
      </c>
      <c r="H55" s="32">
        <v>2.7583564814814814E-3</v>
      </c>
      <c r="J55" s="39">
        <v>1.1078761574074074E-2</v>
      </c>
    </row>
    <row r="56" spans="1:11" x14ac:dyDescent="0.25">
      <c r="A56" s="23">
        <v>19</v>
      </c>
      <c r="B56" s="23">
        <v>180</v>
      </c>
      <c r="C56" s="24" t="s">
        <v>271</v>
      </c>
      <c r="D56" s="24" t="s">
        <v>81</v>
      </c>
      <c r="E56" s="32">
        <v>2.7956365740740741E-3</v>
      </c>
      <c r="F56" s="32">
        <v>2.8613657407407407E-3</v>
      </c>
      <c r="G56" s="32">
        <v>2.7616782407407403E-3</v>
      </c>
      <c r="H56" s="32">
        <v>2.7418634259259258E-3</v>
      </c>
      <c r="J56" s="39">
        <v>1.1160543981481481E-2</v>
      </c>
    </row>
    <row r="57" spans="1:11" x14ac:dyDescent="0.25">
      <c r="A57" s="23">
        <v>20</v>
      </c>
      <c r="B57" s="23">
        <v>124</v>
      </c>
      <c r="C57" s="24" t="s">
        <v>272</v>
      </c>
      <c r="D57" s="24" t="s">
        <v>273</v>
      </c>
      <c r="E57" s="32">
        <v>2.7221064814814812E-3</v>
      </c>
      <c r="F57" s="32">
        <v>2.7829976851851852E-3</v>
      </c>
      <c r="G57" s="32">
        <v>2.7415509259259264E-3</v>
      </c>
      <c r="H57" s="32">
        <v>2.657523148148148E-3</v>
      </c>
      <c r="I57" s="42">
        <v>2.0833333333333332E-2</v>
      </c>
      <c r="J57" s="39">
        <v>1.1251400462962961E-2</v>
      </c>
    </row>
    <row r="58" spans="1:11" x14ac:dyDescent="0.25">
      <c r="A58" s="23">
        <v>21</v>
      </c>
      <c r="B58" s="23">
        <v>75</v>
      </c>
      <c r="C58" s="24" t="s">
        <v>274</v>
      </c>
      <c r="D58" s="24" t="s">
        <v>194</v>
      </c>
      <c r="E58" s="32">
        <v>2.8694675925925923E-3</v>
      </c>
      <c r="F58" s="32">
        <v>2.9036805555555556E-3</v>
      </c>
      <c r="G58" s="32">
        <v>2.8437152777777779E-3</v>
      </c>
      <c r="H58" s="32">
        <v>2.6839236111111113E-3</v>
      </c>
      <c r="J58" s="39">
        <v>1.1300787037037038E-2</v>
      </c>
    </row>
    <row r="59" spans="1:11" x14ac:dyDescent="0.25">
      <c r="A59" s="23">
        <v>22</v>
      </c>
      <c r="B59" s="23">
        <v>122</v>
      </c>
      <c r="C59" s="24" t="s">
        <v>215</v>
      </c>
      <c r="D59" s="24" t="s">
        <v>106</v>
      </c>
      <c r="E59" s="32">
        <v>2.8742361111111108E-3</v>
      </c>
      <c r="F59" s="32">
        <v>2.9223032407407405E-3</v>
      </c>
      <c r="G59" s="32">
        <v>2.818275462962963E-3</v>
      </c>
      <c r="H59" s="32">
        <v>2.7410069444444448E-3</v>
      </c>
      <c r="J59" s="39">
        <v>1.135582175925926E-2</v>
      </c>
    </row>
    <row r="60" spans="1:11" x14ac:dyDescent="0.25">
      <c r="A60" s="23">
        <v>23</v>
      </c>
      <c r="B60" s="23">
        <v>83</v>
      </c>
      <c r="C60" s="24" t="s">
        <v>275</v>
      </c>
      <c r="D60" s="24" t="s">
        <v>265</v>
      </c>
      <c r="E60" s="32">
        <v>3.1094212962962959E-3</v>
      </c>
      <c r="F60" s="32">
        <v>3.1346875000000003E-3</v>
      </c>
      <c r="G60" s="36">
        <v>2.9745370370370373E-3</v>
      </c>
      <c r="H60" s="36">
        <v>2.8124999999999995E-3</v>
      </c>
      <c r="J60" s="39">
        <v>1.2031145833333335E-2</v>
      </c>
    </row>
    <row r="61" spans="1:11" x14ac:dyDescent="0.25">
      <c r="A61" s="23">
        <v>24</v>
      </c>
      <c r="B61" s="23">
        <v>100</v>
      </c>
      <c r="C61" s="24" t="s">
        <v>276</v>
      </c>
      <c r="D61" s="24" t="s">
        <v>77</v>
      </c>
      <c r="E61" s="32">
        <v>3.0480439814814814E-3</v>
      </c>
      <c r="F61" s="32">
        <v>3.3078240740740741E-3</v>
      </c>
      <c r="G61" s="32">
        <v>2.9277893518518516E-3</v>
      </c>
      <c r="H61" s="36">
        <v>2.8124999999999995E-3</v>
      </c>
      <c r="J61" s="39">
        <v>1.2096157407407408E-2</v>
      </c>
    </row>
    <row r="62" spans="1:11" x14ac:dyDescent="0.25">
      <c r="A62" s="86" t="s">
        <v>96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1" x14ac:dyDescent="0.25">
      <c r="A63" s="22" t="s">
        <v>1</v>
      </c>
      <c r="B63" s="22" t="s">
        <v>2</v>
      </c>
      <c r="C63" s="26" t="s">
        <v>3</v>
      </c>
      <c r="D63" s="26" t="s">
        <v>4</v>
      </c>
      <c r="E63" s="22" t="s">
        <v>5</v>
      </c>
      <c r="F63" s="22" t="s">
        <v>6</v>
      </c>
      <c r="G63" s="22" t="s">
        <v>7</v>
      </c>
      <c r="H63" s="22" t="s">
        <v>8</v>
      </c>
      <c r="I63" s="22" t="s">
        <v>9</v>
      </c>
      <c r="J63" s="22" t="s">
        <v>10</v>
      </c>
      <c r="K63" s="22" t="s">
        <v>161</v>
      </c>
    </row>
    <row r="64" spans="1:11" x14ac:dyDescent="0.25">
      <c r="A64" s="23">
        <v>1</v>
      </c>
      <c r="B64" s="23">
        <v>102</v>
      </c>
      <c r="C64" s="24" t="s">
        <v>103</v>
      </c>
      <c r="D64" s="24" t="s">
        <v>77</v>
      </c>
      <c r="E64" s="32">
        <v>2.4001388888888887E-3</v>
      </c>
      <c r="F64" s="32">
        <v>2.46875E-3</v>
      </c>
      <c r="G64" s="32">
        <v>2.4591782407407405E-3</v>
      </c>
      <c r="H64" s="32">
        <v>2.4058333333333332E-3</v>
      </c>
      <c r="J64" s="39">
        <v>9.7339004629629633E-3</v>
      </c>
      <c r="K64" s="43">
        <v>25</v>
      </c>
    </row>
    <row r="65" spans="1:11" x14ac:dyDescent="0.25">
      <c r="A65" s="23">
        <v>2</v>
      </c>
      <c r="B65" s="23">
        <v>13</v>
      </c>
      <c r="C65" s="24" t="s">
        <v>97</v>
      </c>
      <c r="D65" s="24" t="s">
        <v>98</v>
      </c>
      <c r="E65" s="32">
        <v>2.4342939814814817E-3</v>
      </c>
      <c r="F65" s="32">
        <v>2.5019328703703705E-3</v>
      </c>
      <c r="G65" s="32">
        <v>2.4862152777777777E-3</v>
      </c>
      <c r="H65" s="32">
        <v>2.4995254629629629E-3</v>
      </c>
      <c r="J65" s="39">
        <v>9.9219675925925933E-3</v>
      </c>
      <c r="K65" s="43">
        <v>18</v>
      </c>
    </row>
    <row r="66" spans="1:11" x14ac:dyDescent="0.25">
      <c r="A66" s="23">
        <v>3</v>
      </c>
      <c r="B66" s="23">
        <v>111</v>
      </c>
      <c r="C66" s="24" t="s">
        <v>218</v>
      </c>
      <c r="D66" s="24" t="s">
        <v>279</v>
      </c>
      <c r="E66" s="32">
        <v>2.4790856481481482E-3</v>
      </c>
      <c r="F66" s="32">
        <v>2.5592824074074077E-3</v>
      </c>
      <c r="G66" s="32">
        <v>2.5294907407407406E-3</v>
      </c>
      <c r="H66" s="32">
        <v>2.4716550925925926E-3</v>
      </c>
      <c r="J66" s="39">
        <v>1.0039513888888888E-2</v>
      </c>
      <c r="K66" s="43">
        <v>15</v>
      </c>
    </row>
    <row r="67" spans="1:11" x14ac:dyDescent="0.25">
      <c r="A67" s="23">
        <v>4</v>
      </c>
      <c r="B67" s="23">
        <v>114</v>
      </c>
      <c r="C67" s="24" t="s">
        <v>216</v>
      </c>
      <c r="D67" s="24" t="s">
        <v>146</v>
      </c>
      <c r="E67" s="32">
        <v>2.518912037037037E-3</v>
      </c>
      <c r="F67" s="32">
        <v>2.662395833333333E-3</v>
      </c>
      <c r="G67" s="32">
        <v>2.6146759259259261E-3</v>
      </c>
      <c r="H67" s="32">
        <v>2.6095370370370369E-3</v>
      </c>
      <c r="J67" s="39">
        <v>1.0405520833333333E-2</v>
      </c>
      <c r="K67" s="43">
        <v>12</v>
      </c>
    </row>
    <row r="68" spans="1:11" x14ac:dyDescent="0.25">
      <c r="A68" s="23">
        <v>5</v>
      </c>
      <c r="B68" s="23">
        <v>112</v>
      </c>
      <c r="C68" s="24" t="s">
        <v>217</v>
      </c>
      <c r="D68" s="24" t="s">
        <v>106</v>
      </c>
      <c r="E68" s="32">
        <v>2.5920717592592592E-3</v>
      </c>
      <c r="F68" s="32">
        <v>2.7569675925925925E-3</v>
      </c>
      <c r="G68" s="32">
        <v>2.6544560185185182E-3</v>
      </c>
      <c r="H68" s="32">
        <v>2.5916782407407407E-3</v>
      </c>
      <c r="J68" s="39">
        <v>1.0595173611111111E-2</v>
      </c>
      <c r="K68" s="43">
        <v>10</v>
      </c>
    </row>
    <row r="69" spans="1:11" x14ac:dyDescent="0.25">
      <c r="A69" s="23">
        <v>6</v>
      </c>
      <c r="B69" s="23">
        <v>88</v>
      </c>
      <c r="C69" s="24" t="s">
        <v>101</v>
      </c>
      <c r="D69" s="24" t="s">
        <v>102</v>
      </c>
      <c r="E69" s="32">
        <v>2.5825115740740743E-3</v>
      </c>
      <c r="F69" s="32">
        <v>2.6955902777777777E-3</v>
      </c>
      <c r="G69" s="32">
        <v>2.612800925925926E-3</v>
      </c>
      <c r="H69" s="32">
        <v>2.6510069444444441E-3</v>
      </c>
      <c r="I69" s="42">
        <v>3.472222222222222E-3</v>
      </c>
      <c r="J69" s="39">
        <v>1.0599780092592591E-2</v>
      </c>
      <c r="K69" s="43">
        <v>8</v>
      </c>
    </row>
    <row r="70" spans="1:11" x14ac:dyDescent="0.25">
      <c r="A70" s="23">
        <v>7</v>
      </c>
      <c r="B70" s="23">
        <v>93</v>
      </c>
      <c r="C70" s="24" t="s">
        <v>104</v>
      </c>
      <c r="D70" s="24" t="s">
        <v>25</v>
      </c>
      <c r="E70" s="32">
        <v>2.6824189814814818E-3</v>
      </c>
      <c r="F70" s="32">
        <v>2.7397569444444444E-3</v>
      </c>
      <c r="G70" s="32">
        <v>2.5756249999999998E-3</v>
      </c>
      <c r="H70" s="32">
        <v>2.6238310185185184E-3</v>
      </c>
      <c r="J70" s="39">
        <v>1.0621631944444444E-2</v>
      </c>
      <c r="K70" s="43">
        <v>6</v>
      </c>
    </row>
    <row r="71" spans="1:11" x14ac:dyDescent="0.25">
      <c r="A71" s="23">
        <v>8</v>
      </c>
      <c r="B71" s="23">
        <v>54</v>
      </c>
      <c r="C71" s="24" t="s">
        <v>105</v>
      </c>
      <c r="D71" s="24" t="s">
        <v>106</v>
      </c>
      <c r="E71" s="32">
        <v>2.5564930555555558E-3</v>
      </c>
      <c r="F71" s="32">
        <v>2.8121875E-3</v>
      </c>
      <c r="G71" s="32">
        <v>2.727754629629629E-3</v>
      </c>
      <c r="H71" s="32">
        <v>2.6148726851851854E-3</v>
      </c>
      <c r="J71" s="39">
        <v>1.0711307870370369E-2</v>
      </c>
      <c r="K71" s="43">
        <v>4</v>
      </c>
    </row>
    <row r="72" spans="1:11" x14ac:dyDescent="0.25">
      <c r="A72" s="23">
        <v>9</v>
      </c>
      <c r="B72" s="23">
        <v>152</v>
      </c>
      <c r="C72" s="24" t="s">
        <v>277</v>
      </c>
      <c r="D72" s="24" t="s">
        <v>81</v>
      </c>
      <c r="E72" s="32">
        <v>2.6011805555555554E-3</v>
      </c>
      <c r="F72" s="32">
        <v>2.7604398148148145E-3</v>
      </c>
      <c r="G72" s="32">
        <v>2.6918402777777778E-3</v>
      </c>
      <c r="H72" s="32">
        <v>2.6875347222222218E-3</v>
      </c>
      <c r="I72" s="42">
        <v>3.472222222222222E-3</v>
      </c>
      <c r="J72" s="39">
        <v>1.0798865740740743E-2</v>
      </c>
      <c r="K72" s="43">
        <v>2</v>
      </c>
    </row>
    <row r="73" spans="1:11" x14ac:dyDescent="0.25">
      <c r="A73" s="23">
        <v>10</v>
      </c>
      <c r="B73" s="23">
        <v>156</v>
      </c>
      <c r="C73" s="24" t="s">
        <v>278</v>
      </c>
      <c r="D73" s="24" t="s">
        <v>279</v>
      </c>
      <c r="E73" s="32">
        <v>2.7271759259259259E-3</v>
      </c>
      <c r="F73" s="32">
        <v>2.8240162037037036E-3</v>
      </c>
      <c r="G73" s="32">
        <v>2.7399652777777774E-3</v>
      </c>
      <c r="H73" s="32">
        <v>2.7253125000000003E-3</v>
      </c>
      <c r="I73" s="42">
        <v>3.472222222222222E-3</v>
      </c>
      <c r="J73" s="39">
        <v>1.1074340277777777E-2</v>
      </c>
      <c r="K73" s="43">
        <v>1</v>
      </c>
    </row>
    <row r="74" spans="1:11" x14ac:dyDescent="0.25">
      <c r="A74" s="23">
        <v>11</v>
      </c>
      <c r="B74" s="23">
        <v>141</v>
      </c>
      <c r="C74" s="24" t="s">
        <v>280</v>
      </c>
      <c r="D74" s="24" t="s">
        <v>137</v>
      </c>
      <c r="E74" s="32">
        <v>2.8200694444444445E-3</v>
      </c>
      <c r="F74" s="32">
        <v>2.9773032407407404E-3</v>
      </c>
      <c r="G74" s="36">
        <v>2.7893518518518519E-3</v>
      </c>
      <c r="H74" s="36">
        <v>2.7777777777777779E-3</v>
      </c>
      <c r="J74" s="39">
        <v>1.1364502314814817E-2</v>
      </c>
    </row>
    <row r="75" spans="1:11" x14ac:dyDescent="0.25">
      <c r="A75" s="86" t="s">
        <v>113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1:11" x14ac:dyDescent="0.25">
      <c r="A76" s="22" t="s">
        <v>1</v>
      </c>
      <c r="B76" s="22" t="s">
        <v>2</v>
      </c>
      <c r="C76" s="26" t="s">
        <v>3</v>
      </c>
      <c r="D76" s="26" t="s">
        <v>4</v>
      </c>
      <c r="E76" s="22" t="s">
        <v>5</v>
      </c>
      <c r="F76" s="22" t="s">
        <v>6</v>
      </c>
      <c r="G76" s="22" t="s">
        <v>7</v>
      </c>
      <c r="H76" s="22" t="s">
        <v>8</v>
      </c>
      <c r="I76" s="22" t="s">
        <v>9</v>
      </c>
      <c r="J76" s="22" t="s">
        <v>10</v>
      </c>
      <c r="K76" s="22" t="s">
        <v>161</v>
      </c>
    </row>
    <row r="77" spans="1:11" x14ac:dyDescent="0.25">
      <c r="A77" s="23">
        <v>1</v>
      </c>
      <c r="B77" s="23">
        <v>99</v>
      </c>
      <c r="C77" s="24" t="s">
        <v>114</v>
      </c>
      <c r="D77" s="24" t="s">
        <v>115</v>
      </c>
      <c r="E77" s="32">
        <v>2.4022337962962964E-3</v>
      </c>
      <c r="F77" s="32">
        <v>2.4713773148148147E-3</v>
      </c>
      <c r="G77" s="32">
        <v>2.4293750000000001E-3</v>
      </c>
      <c r="H77" s="32">
        <v>2.4273958333333331E-3</v>
      </c>
      <c r="J77" s="39">
        <v>9.7303819444444443E-3</v>
      </c>
      <c r="K77" s="43">
        <v>25</v>
      </c>
    </row>
    <row r="78" spans="1:11" x14ac:dyDescent="0.25">
      <c r="A78" s="23">
        <v>2</v>
      </c>
      <c r="B78" s="23">
        <v>23</v>
      </c>
      <c r="C78" s="24" t="s">
        <v>117</v>
      </c>
      <c r="D78" s="24" t="s">
        <v>118</v>
      </c>
      <c r="E78" s="32">
        <v>2.5521990740740744E-3</v>
      </c>
      <c r="F78" s="32">
        <v>2.5666666666666663E-3</v>
      </c>
      <c r="G78" s="32">
        <v>2.5017708333333333E-3</v>
      </c>
      <c r="H78" s="32">
        <v>2.5285185185185185E-3</v>
      </c>
      <c r="J78" s="39">
        <v>1.0149155092592592E-2</v>
      </c>
      <c r="K78" s="43">
        <v>18</v>
      </c>
    </row>
    <row r="79" spans="1:11" x14ac:dyDescent="0.25">
      <c r="A79" s="23">
        <v>3</v>
      </c>
      <c r="B79" s="23">
        <v>155</v>
      </c>
      <c r="C79" s="24" t="s">
        <v>281</v>
      </c>
      <c r="D79" s="24" t="s">
        <v>282</v>
      </c>
      <c r="E79" s="32">
        <v>2.4753703703703704E-3</v>
      </c>
      <c r="F79" s="32">
        <v>2.5441550925925926E-3</v>
      </c>
      <c r="G79" s="32">
        <v>2.6497337962962963E-3</v>
      </c>
      <c r="H79" s="32">
        <v>2.484837962962963E-3</v>
      </c>
      <c r="J79" s="39">
        <v>1.0154097222222222E-2</v>
      </c>
      <c r="K79" s="43">
        <v>15</v>
      </c>
    </row>
    <row r="80" spans="1:11" x14ac:dyDescent="0.25">
      <c r="A80" s="23">
        <v>4</v>
      </c>
      <c r="B80" s="23">
        <v>44</v>
      </c>
      <c r="C80" s="24" t="s">
        <v>116</v>
      </c>
      <c r="D80" s="24" t="s">
        <v>115</v>
      </c>
      <c r="E80" s="32">
        <v>2.5183101851851855E-3</v>
      </c>
      <c r="F80" s="32">
        <v>2.599722222222222E-3</v>
      </c>
      <c r="G80" s="32">
        <v>2.5032638888888886E-3</v>
      </c>
      <c r="H80" s="32">
        <v>2.5613541666666666E-3</v>
      </c>
      <c r="J80" s="39">
        <v>1.0182650462962963E-2</v>
      </c>
      <c r="K80" s="43">
        <v>12</v>
      </c>
    </row>
    <row r="81" spans="1:11" x14ac:dyDescent="0.25">
      <c r="A81" s="23">
        <v>5</v>
      </c>
      <c r="B81" s="23">
        <v>55</v>
      </c>
      <c r="C81" s="24" t="s">
        <v>147</v>
      </c>
      <c r="D81" s="24" t="s">
        <v>135</v>
      </c>
      <c r="E81" s="32">
        <v>2.5081712962962961E-3</v>
      </c>
      <c r="F81" s="32">
        <v>2.6287500000000004E-3</v>
      </c>
      <c r="G81" s="32">
        <v>2.5510416666666663E-3</v>
      </c>
      <c r="H81" s="32">
        <v>2.6332060185185187E-3</v>
      </c>
      <c r="J81" s="39">
        <v>1.0321168981481482E-2</v>
      </c>
      <c r="K81" s="43">
        <v>10</v>
      </c>
    </row>
    <row r="82" spans="1:11" x14ac:dyDescent="0.25">
      <c r="A82" s="23">
        <v>6</v>
      </c>
      <c r="B82" s="23">
        <v>87</v>
      </c>
      <c r="C82" s="24" t="s">
        <v>121</v>
      </c>
      <c r="D82" s="24" t="s">
        <v>122</v>
      </c>
      <c r="E82" s="32">
        <v>2.5599768518518519E-3</v>
      </c>
      <c r="F82" s="32">
        <v>2.677337962962963E-3</v>
      </c>
      <c r="G82" s="32">
        <v>2.5784375E-3</v>
      </c>
      <c r="H82" s="32">
        <v>2.6086226851851847E-3</v>
      </c>
      <c r="J82" s="39">
        <v>1.0424375E-2</v>
      </c>
      <c r="K82" s="43">
        <v>8</v>
      </c>
    </row>
    <row r="83" spans="1:11" x14ac:dyDescent="0.25">
      <c r="A83" s="23">
        <v>7</v>
      </c>
      <c r="B83" s="23">
        <v>96</v>
      </c>
      <c r="C83" s="24" t="s">
        <v>134</v>
      </c>
      <c r="D83" s="24" t="s">
        <v>118</v>
      </c>
      <c r="E83" s="32">
        <v>2.7255208333333333E-3</v>
      </c>
      <c r="F83" s="32">
        <v>2.6713541666666669E-3</v>
      </c>
      <c r="G83" s="32">
        <v>2.6084490740740738E-3</v>
      </c>
      <c r="H83" s="32">
        <v>2.657199074074074E-3</v>
      </c>
      <c r="I83" s="42">
        <v>3.472222222222222E-3</v>
      </c>
      <c r="J83" s="39">
        <v>1.0720393518518516E-2</v>
      </c>
      <c r="K83" s="43">
        <v>6</v>
      </c>
    </row>
    <row r="84" spans="1:11" x14ac:dyDescent="0.25">
      <c r="A84" s="23">
        <v>8</v>
      </c>
      <c r="B84" s="23">
        <v>80</v>
      </c>
      <c r="C84" s="24" t="s">
        <v>123</v>
      </c>
      <c r="D84" s="24" t="s">
        <v>124</v>
      </c>
      <c r="E84" s="32">
        <v>2.6679398148148144E-3</v>
      </c>
      <c r="F84" s="32">
        <v>2.9914467592592592E-3</v>
      </c>
      <c r="G84" s="32">
        <v>2.7799537037037042E-3</v>
      </c>
      <c r="H84" s="32">
        <v>2.7617013888888886E-3</v>
      </c>
      <c r="J84" s="39">
        <v>1.1201041666666666E-2</v>
      </c>
      <c r="K84" s="43">
        <v>4</v>
      </c>
    </row>
    <row r="85" spans="1:11" x14ac:dyDescent="0.25">
      <c r="A85" s="23">
        <v>9</v>
      </c>
      <c r="B85" s="23">
        <v>113</v>
      </c>
      <c r="C85" s="24" t="s">
        <v>283</v>
      </c>
      <c r="D85" s="24" t="s">
        <v>284</v>
      </c>
      <c r="E85" s="32">
        <v>2.7616898148148145E-3</v>
      </c>
      <c r="F85" s="32">
        <v>2.8514930555555555E-3</v>
      </c>
      <c r="G85" s="32">
        <v>2.7165856481481481E-3</v>
      </c>
      <c r="H85" s="36">
        <v>3.1249999999999997E-3</v>
      </c>
      <c r="J85" s="39">
        <v>1.1454768518518519E-2</v>
      </c>
      <c r="K85" s="43">
        <v>2</v>
      </c>
    </row>
    <row r="86" spans="1:11" x14ac:dyDescent="0.25">
      <c r="A86" s="23">
        <v>10</v>
      </c>
      <c r="B86" s="23">
        <v>84</v>
      </c>
      <c r="C86" s="24" t="s">
        <v>224</v>
      </c>
      <c r="D86" s="24" t="s">
        <v>225</v>
      </c>
      <c r="E86" s="32">
        <v>2.9156481481481481E-3</v>
      </c>
      <c r="F86" s="32">
        <v>2.9560532407407404E-3</v>
      </c>
      <c r="G86" s="32">
        <v>2.8739699074074071E-3</v>
      </c>
      <c r="H86" s="32">
        <v>2.9011111111111113E-3</v>
      </c>
      <c r="J86" s="39">
        <v>1.1646782407407406E-2</v>
      </c>
      <c r="K86" s="43">
        <v>1</v>
      </c>
    </row>
    <row r="87" spans="1:11" x14ac:dyDescent="0.25">
      <c r="A87" s="23">
        <v>11</v>
      </c>
      <c r="B87" s="23">
        <v>150</v>
      </c>
      <c r="C87" s="24" t="s">
        <v>230</v>
      </c>
      <c r="D87" s="24" t="s">
        <v>118</v>
      </c>
      <c r="E87" s="32">
        <v>2.9896296296296298E-3</v>
      </c>
      <c r="F87" s="32">
        <v>3.0134375000000001E-3</v>
      </c>
      <c r="G87" s="32">
        <v>2.8208564814814815E-3</v>
      </c>
      <c r="H87" s="32">
        <v>2.9108333333333334E-3</v>
      </c>
      <c r="J87" s="39">
        <v>1.1734756944444445E-2</v>
      </c>
    </row>
    <row r="88" spans="1:11" x14ac:dyDescent="0.25">
      <c r="A88" s="23">
        <v>12</v>
      </c>
      <c r="B88" s="23">
        <v>98</v>
      </c>
      <c r="C88" s="24" t="s">
        <v>285</v>
      </c>
      <c r="D88" s="24" t="s">
        <v>286</v>
      </c>
      <c r="E88" s="32">
        <v>2.8614120370370373E-3</v>
      </c>
      <c r="F88" s="32">
        <v>3.1335648148148147E-3</v>
      </c>
      <c r="G88" s="32">
        <v>2.9375115740740737E-3</v>
      </c>
      <c r="H88" s="32">
        <v>2.9626388888888884E-3</v>
      </c>
      <c r="J88" s="39">
        <v>1.1895127314814817E-2</v>
      </c>
    </row>
    <row r="89" spans="1:11" x14ac:dyDescent="0.25">
      <c r="A89" s="23">
        <v>13</v>
      </c>
      <c r="B89" s="23">
        <v>104</v>
      </c>
      <c r="C89" s="24" t="s">
        <v>287</v>
      </c>
      <c r="D89" s="24" t="s">
        <v>288</v>
      </c>
      <c r="E89" s="32">
        <v>3.7882638888888892E-3</v>
      </c>
      <c r="F89" s="32">
        <v>3.1557175925925923E-3</v>
      </c>
      <c r="G89" s="32">
        <v>3.1045023148148147E-3</v>
      </c>
      <c r="H89" s="32">
        <v>2.981574074074074E-3</v>
      </c>
      <c r="J89" s="39">
        <v>1.3030057870370371E-2</v>
      </c>
    </row>
    <row r="90" spans="1:11" x14ac:dyDescent="0.25">
      <c r="A90" s="23">
        <v>14</v>
      </c>
      <c r="B90" s="23">
        <v>1041</v>
      </c>
      <c r="C90" s="24" t="s">
        <v>289</v>
      </c>
      <c r="D90" s="24" t="s">
        <v>288</v>
      </c>
      <c r="E90" s="32">
        <v>3.4520717592592589E-3</v>
      </c>
      <c r="F90" s="32">
        <v>3.2454398148148151E-3</v>
      </c>
      <c r="G90" s="32">
        <v>3.3166550925925928E-3</v>
      </c>
      <c r="H90" s="32">
        <v>3.0680671296296294E-3</v>
      </c>
      <c r="J90" s="39">
        <v>1.3082233796296297E-2</v>
      </c>
    </row>
    <row r="91" spans="1:11" x14ac:dyDescent="0.25">
      <c r="A91" s="86" t="s">
        <v>452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1:11" x14ac:dyDescent="0.25">
      <c r="A92" s="22" t="s">
        <v>1</v>
      </c>
      <c r="B92" s="22" t="s">
        <v>2</v>
      </c>
      <c r="C92" s="26" t="s">
        <v>3</v>
      </c>
      <c r="D92" s="26" t="s">
        <v>4</v>
      </c>
      <c r="E92" s="22" t="s">
        <v>5</v>
      </c>
      <c r="F92" s="22" t="s">
        <v>6</v>
      </c>
      <c r="G92" s="22" t="s">
        <v>7</v>
      </c>
      <c r="H92" s="22" t="s">
        <v>8</v>
      </c>
      <c r="I92" s="22" t="s">
        <v>9</v>
      </c>
      <c r="J92" s="22" t="s">
        <v>10</v>
      </c>
      <c r="K92" s="22" t="s">
        <v>161</v>
      </c>
    </row>
    <row r="93" spans="1:11" x14ac:dyDescent="0.25">
      <c r="A93" s="23">
        <v>1</v>
      </c>
      <c r="B93" s="23">
        <v>10211</v>
      </c>
      <c r="C93" s="24" t="s">
        <v>103</v>
      </c>
      <c r="D93" s="24" t="s">
        <v>77</v>
      </c>
      <c r="E93" s="32">
        <v>1.5733333333333335E-3</v>
      </c>
      <c r="F93" s="32">
        <v>1.593472222222222E-3</v>
      </c>
      <c r="G93" s="32">
        <v>1.5868518518518521E-3</v>
      </c>
      <c r="H93" s="32">
        <v>1.5728703703703705E-3</v>
      </c>
      <c r="J93" s="39">
        <v>6.3265277777777781E-3</v>
      </c>
      <c r="K93" s="43">
        <v>25</v>
      </c>
    </row>
    <row r="94" spans="1:11" x14ac:dyDescent="0.25">
      <c r="A94" s="23">
        <v>2</v>
      </c>
      <c r="B94" s="23">
        <v>61</v>
      </c>
      <c r="C94" s="24" t="s">
        <v>136</v>
      </c>
      <c r="D94" s="24" t="s">
        <v>137</v>
      </c>
      <c r="E94" s="32">
        <v>1.6725925925925925E-3</v>
      </c>
      <c r="F94" s="32">
        <v>1.6698495370370367E-3</v>
      </c>
      <c r="G94" s="32">
        <v>1.7007523148148147E-3</v>
      </c>
      <c r="H94" s="32">
        <v>1.696886574074074E-3</v>
      </c>
      <c r="J94" s="39">
        <v>6.7400810185185185E-3</v>
      </c>
      <c r="K94" s="43">
        <v>18</v>
      </c>
    </row>
    <row r="95" spans="1:11" x14ac:dyDescent="0.25">
      <c r="A95" s="23">
        <v>3</v>
      </c>
      <c r="B95" s="23">
        <v>14</v>
      </c>
      <c r="C95" s="24" t="s">
        <v>159</v>
      </c>
      <c r="D95" s="24" t="s">
        <v>137</v>
      </c>
      <c r="E95" s="32">
        <v>1.7187384259259259E-3</v>
      </c>
      <c r="F95" s="32">
        <v>1.7328356481481481E-3</v>
      </c>
      <c r="G95" s="32">
        <v>1.7123958333333333E-3</v>
      </c>
      <c r="H95" s="32">
        <v>1.6964467592592595E-3</v>
      </c>
      <c r="J95" s="39">
        <v>6.8604166666666666E-3</v>
      </c>
      <c r="K95" s="43">
        <v>15</v>
      </c>
    </row>
    <row r="96" spans="1:11" x14ac:dyDescent="0.25">
      <c r="A96" s="23">
        <v>4</v>
      </c>
      <c r="B96" s="23">
        <v>97</v>
      </c>
      <c r="C96" s="24" t="s">
        <v>138</v>
      </c>
      <c r="D96" s="24" t="s">
        <v>69</v>
      </c>
      <c r="E96" s="32">
        <v>1.7383333333333333E-3</v>
      </c>
      <c r="F96" s="32">
        <v>1.7051620370370371E-3</v>
      </c>
      <c r="G96" s="32">
        <v>1.7103356481481481E-3</v>
      </c>
      <c r="H96" s="32">
        <v>1.7259953703703706E-3</v>
      </c>
      <c r="J96" s="39">
        <v>6.8798263888888884E-3</v>
      </c>
      <c r="K96" s="43">
        <v>12</v>
      </c>
    </row>
    <row r="97" spans="1:11" x14ac:dyDescent="0.25">
      <c r="A97" s="23">
        <v>5</v>
      </c>
      <c r="B97" s="23">
        <v>133</v>
      </c>
      <c r="C97" s="24" t="s">
        <v>140</v>
      </c>
      <c r="D97" s="24" t="s">
        <v>12</v>
      </c>
      <c r="E97" s="32">
        <v>1.6865509259259262E-3</v>
      </c>
      <c r="F97" s="32">
        <v>1.7143981481481481E-3</v>
      </c>
      <c r="G97" s="32">
        <v>1.791273148148148E-3</v>
      </c>
      <c r="H97" s="32">
        <v>1.6949652777777779E-3</v>
      </c>
      <c r="J97" s="39">
        <v>6.8871875000000001E-3</v>
      </c>
      <c r="K97" s="43">
        <v>10</v>
      </c>
    </row>
    <row r="98" spans="1:11" x14ac:dyDescent="0.25">
      <c r="A98" s="23">
        <v>6</v>
      </c>
      <c r="B98" s="23">
        <v>15</v>
      </c>
      <c r="C98" s="24" t="s">
        <v>155</v>
      </c>
      <c r="D98" s="24" t="s">
        <v>137</v>
      </c>
      <c r="E98" s="32">
        <v>1.794363425925926E-3</v>
      </c>
      <c r="F98" s="32">
        <v>1.7776041666666669E-3</v>
      </c>
      <c r="G98" s="32">
        <v>1.7867592592592594E-3</v>
      </c>
      <c r="H98" s="32">
        <v>1.7906597222222221E-3</v>
      </c>
      <c r="I98" s="42">
        <v>6.9444444444444441E-3</v>
      </c>
      <c r="J98" s="39">
        <v>7.2650462962962964E-3</v>
      </c>
      <c r="K98" s="43">
        <v>8</v>
      </c>
    </row>
    <row r="99" spans="1:11" x14ac:dyDescent="0.25">
      <c r="A99" s="23">
        <v>7</v>
      </c>
      <c r="B99" s="23">
        <v>22</v>
      </c>
      <c r="C99" s="24" t="s">
        <v>235</v>
      </c>
      <c r="D99" s="24" t="s">
        <v>236</v>
      </c>
      <c r="E99" s="32">
        <v>1.8795833333333331E-3</v>
      </c>
      <c r="F99" s="32">
        <v>1.8719791666666668E-3</v>
      </c>
      <c r="G99" s="32">
        <v>1.8615740740740743E-3</v>
      </c>
      <c r="H99" s="32">
        <v>1.8743518518518521E-3</v>
      </c>
      <c r="J99" s="39">
        <v>7.4874884259259261E-3</v>
      </c>
      <c r="K99" s="43">
        <v>6</v>
      </c>
    </row>
    <row r="100" spans="1:11" x14ac:dyDescent="0.25">
      <c r="A100" s="23">
        <v>8</v>
      </c>
      <c r="B100" s="23">
        <v>46</v>
      </c>
      <c r="C100" s="24" t="s">
        <v>47</v>
      </c>
      <c r="D100" s="24" t="s">
        <v>234</v>
      </c>
      <c r="E100" s="32">
        <v>1.8688425925925923E-3</v>
      </c>
      <c r="F100" s="32">
        <v>1.9099074074074073E-3</v>
      </c>
      <c r="G100" s="32">
        <v>1.8961805555555557E-3</v>
      </c>
      <c r="H100" s="32">
        <v>1.8832291666666667E-3</v>
      </c>
      <c r="J100" s="39">
        <v>7.5581597222222213E-3</v>
      </c>
      <c r="K100" s="43">
        <v>4</v>
      </c>
    </row>
    <row r="101" spans="1:11" x14ac:dyDescent="0.25">
      <c r="A101" s="23">
        <v>9</v>
      </c>
      <c r="B101" s="23">
        <v>52</v>
      </c>
      <c r="C101" s="24" t="s">
        <v>20</v>
      </c>
      <c r="D101" s="24" t="s">
        <v>21</v>
      </c>
      <c r="E101" s="32">
        <v>1.9416550925925927E-3</v>
      </c>
      <c r="F101" s="32">
        <v>1.9108912037037037E-3</v>
      </c>
      <c r="G101" s="32">
        <v>1.9532175925925928E-3</v>
      </c>
      <c r="H101" s="32">
        <v>1.9274999999999997E-3</v>
      </c>
      <c r="J101" s="39">
        <v>7.7332638888888893E-3</v>
      </c>
      <c r="K101" s="43">
        <v>2</v>
      </c>
    </row>
    <row r="102" spans="1:11" x14ac:dyDescent="0.25">
      <c r="A102" s="23">
        <v>10</v>
      </c>
      <c r="B102" s="23">
        <v>73</v>
      </c>
      <c r="C102" s="24" t="s">
        <v>157</v>
      </c>
      <c r="D102" s="24" t="s">
        <v>158</v>
      </c>
      <c r="E102" s="32">
        <v>1.9789004629629627E-3</v>
      </c>
      <c r="F102" s="32">
        <v>1.9744907407407406E-3</v>
      </c>
      <c r="G102" s="32">
        <v>1.9952199074074074E-3</v>
      </c>
      <c r="H102" s="32">
        <v>1.9808680555555556E-3</v>
      </c>
      <c r="J102" s="39">
        <v>7.9294791666666663E-3</v>
      </c>
      <c r="K102" s="43">
        <v>1</v>
      </c>
    </row>
    <row r="103" spans="1:11" x14ac:dyDescent="0.25">
      <c r="A103" s="23">
        <v>11</v>
      </c>
      <c r="B103" s="23">
        <v>521</v>
      </c>
      <c r="C103" s="24" t="s">
        <v>141</v>
      </c>
      <c r="D103" s="24" t="s">
        <v>21</v>
      </c>
      <c r="E103" s="32">
        <v>2.035902777777778E-3</v>
      </c>
      <c r="F103" s="32">
        <v>1.9703587962962964E-3</v>
      </c>
      <c r="G103" s="32">
        <v>2.1520717592592594E-3</v>
      </c>
      <c r="H103" s="32">
        <v>2.0985300925925924E-3</v>
      </c>
      <c r="J103" s="39">
        <v>8.2568634259259262E-3</v>
      </c>
    </row>
    <row r="104" spans="1:11" x14ac:dyDescent="0.25">
      <c r="A104" s="23">
        <v>12</v>
      </c>
      <c r="B104" s="23">
        <v>116</v>
      </c>
      <c r="C104" s="24" t="s">
        <v>290</v>
      </c>
      <c r="D104" s="24" t="s">
        <v>21</v>
      </c>
      <c r="E104" s="32">
        <v>2.4327083333333332E-3</v>
      </c>
      <c r="F104" s="32">
        <v>2.2803356481481481E-3</v>
      </c>
      <c r="G104" s="32">
        <v>2.2283101851851852E-3</v>
      </c>
      <c r="H104" s="32">
        <v>2.2408564814814817E-3</v>
      </c>
      <c r="J104" s="39">
        <v>9.1822106481481477E-3</v>
      </c>
    </row>
    <row r="105" spans="1:11" x14ac:dyDescent="0.25">
      <c r="A105" s="23">
        <v>13</v>
      </c>
      <c r="B105" s="23">
        <v>159</v>
      </c>
      <c r="C105" s="24" t="s">
        <v>291</v>
      </c>
      <c r="D105" s="24" t="s">
        <v>205</v>
      </c>
      <c r="E105" s="32">
        <v>2.5861111111111115E-3</v>
      </c>
      <c r="F105" s="32">
        <v>2.5144675925925929E-3</v>
      </c>
      <c r="G105" s="32">
        <v>2.4642708333333335E-3</v>
      </c>
      <c r="H105" s="32">
        <v>2.454490740740741E-3</v>
      </c>
      <c r="J105" s="39">
        <v>1.0019340277777776E-2</v>
      </c>
    </row>
    <row r="106" spans="1:11" x14ac:dyDescent="0.25">
      <c r="A106" s="23">
        <v>14</v>
      </c>
      <c r="B106" s="23">
        <v>57</v>
      </c>
      <c r="C106" s="24" t="s">
        <v>241</v>
      </c>
      <c r="D106" s="24" t="s">
        <v>242</v>
      </c>
      <c r="E106" s="32">
        <v>2.5250115740740741E-3</v>
      </c>
      <c r="F106" s="32">
        <v>2.5832291666666668E-3</v>
      </c>
      <c r="G106" s="32">
        <v>2.5932523148148147E-3</v>
      </c>
      <c r="H106" s="32">
        <v>2.5578356481481481E-3</v>
      </c>
      <c r="J106" s="39">
        <v>1.0259328703703703E-2</v>
      </c>
    </row>
    <row r="107" spans="1:11" x14ac:dyDescent="0.25">
      <c r="A107" s="23">
        <v>15</v>
      </c>
      <c r="B107" s="23">
        <v>38</v>
      </c>
      <c r="C107" s="24" t="s">
        <v>243</v>
      </c>
      <c r="D107" s="24" t="s">
        <v>244</v>
      </c>
      <c r="E107" s="32">
        <v>2.5851851851851852E-3</v>
      </c>
      <c r="F107" s="32">
        <v>2.6176620370370368E-3</v>
      </c>
      <c r="G107" s="32">
        <v>2.6077199074074076E-3</v>
      </c>
      <c r="H107" s="32">
        <v>2.5493981481481483E-3</v>
      </c>
      <c r="J107" s="39">
        <v>1.0359965277777777E-2</v>
      </c>
    </row>
    <row r="108" spans="1:11" x14ac:dyDescent="0.25">
      <c r="A108" s="23">
        <v>16</v>
      </c>
      <c r="B108" s="23">
        <v>146</v>
      </c>
      <c r="C108" s="24" t="s">
        <v>241</v>
      </c>
      <c r="D108" s="24" t="s">
        <v>158</v>
      </c>
      <c r="E108" s="32">
        <v>2.9388541666666673E-3</v>
      </c>
      <c r="F108" s="32">
        <v>2.6586458333333336E-3</v>
      </c>
      <c r="G108" s="32">
        <v>2.522210648148148E-3</v>
      </c>
      <c r="H108" s="32">
        <v>2.5914583333333332E-3</v>
      </c>
      <c r="J108" s="39">
        <v>1.0711168981481481E-2</v>
      </c>
    </row>
    <row r="109" spans="1:11" x14ac:dyDescent="0.25">
      <c r="A109" s="23">
        <v>17</v>
      </c>
      <c r="B109" s="23">
        <v>1461</v>
      </c>
      <c r="C109" s="24" t="s">
        <v>292</v>
      </c>
      <c r="D109" s="24" t="s">
        <v>158</v>
      </c>
      <c r="E109" s="32">
        <v>2.5111226851851852E-3</v>
      </c>
      <c r="F109" s="32">
        <v>2.8771296296296301E-3</v>
      </c>
      <c r="G109" s="32">
        <v>2.7281365740740742E-3</v>
      </c>
      <c r="H109" s="32">
        <v>2.7905787037037035E-3</v>
      </c>
      <c r="J109" s="39">
        <v>1.0906967592592591E-2</v>
      </c>
    </row>
    <row r="110" spans="1:11" x14ac:dyDescent="0.25">
      <c r="A110" s="23">
        <v>18</v>
      </c>
      <c r="B110" s="23">
        <v>571</v>
      </c>
      <c r="C110" s="24" t="s">
        <v>292</v>
      </c>
      <c r="D110" s="24" t="s">
        <v>242</v>
      </c>
      <c r="E110" s="32">
        <v>3.0636458333333332E-3</v>
      </c>
      <c r="F110" s="32">
        <v>2.8490393518518522E-3</v>
      </c>
      <c r="G110" s="32">
        <v>2.8345254629629627E-3</v>
      </c>
      <c r="H110" s="32">
        <v>2.9946759259259254E-3</v>
      </c>
      <c r="J110" s="39">
        <v>1.1741886574074075E-2</v>
      </c>
    </row>
  </sheetData>
  <mergeCells count="7">
    <mergeCell ref="A75:K75"/>
    <mergeCell ref="A91:K91"/>
    <mergeCell ref="A1:K1"/>
    <mergeCell ref="A2:K2"/>
    <mergeCell ref="A14:K14"/>
    <mergeCell ref="A36:K36"/>
    <mergeCell ref="A62:K62"/>
  </mergeCells>
  <pageMargins left="0.7" right="0.7" top="0.75" bottom="0.75" header="0.3" footer="0.3"/>
  <pageSetup paperSize="9" orientation="portrait" r:id="rId1"/>
  <rowBreaks count="1" manualBreakCount="1">
    <brk id="61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sqref="A1:K1"/>
    </sheetView>
  </sheetViews>
  <sheetFormatPr defaultColWidth="8.85546875" defaultRowHeight="15" x14ac:dyDescent="0.25"/>
  <cols>
    <col min="1" max="2" width="8.5703125" style="23" customWidth="1"/>
    <col min="3" max="4" width="25.7109375" style="24" customWidth="1"/>
    <col min="5" max="8" width="10" style="23" customWidth="1"/>
    <col min="9" max="9" width="8.5703125" style="41" customWidth="1"/>
    <col min="10" max="10" width="10" style="22" customWidth="1"/>
    <col min="11" max="11" width="8.5703125" style="43" customWidth="1"/>
    <col min="12" max="16384" width="8.85546875" style="24"/>
  </cols>
  <sheetData>
    <row r="1" spans="1:11" ht="15.75" x14ac:dyDescent="0.25">
      <c r="A1" s="85" t="s">
        <v>460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22" t="s">
        <v>1</v>
      </c>
      <c r="B2" s="22" t="s">
        <v>2</v>
      </c>
      <c r="C2" s="26" t="s">
        <v>3</v>
      </c>
      <c r="D2" s="26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161</v>
      </c>
    </row>
    <row r="3" spans="1:11" x14ac:dyDescent="0.25">
      <c r="A3" s="23">
        <v>1</v>
      </c>
      <c r="B3" s="23">
        <v>123</v>
      </c>
      <c r="C3" s="24" t="s">
        <v>87</v>
      </c>
      <c r="D3" s="24" t="s">
        <v>75</v>
      </c>
      <c r="E3" s="32">
        <v>2.2200347222222222E-3</v>
      </c>
      <c r="F3" s="32">
        <v>2.3435416666666665E-3</v>
      </c>
      <c r="G3" s="32">
        <v>2.3691898148148149E-3</v>
      </c>
      <c r="H3" s="32">
        <v>2.3030092592592594E-3</v>
      </c>
      <c r="J3" s="39">
        <v>9.235775462962963E-3</v>
      </c>
      <c r="K3" s="43">
        <v>25</v>
      </c>
    </row>
    <row r="4" spans="1:11" x14ac:dyDescent="0.25">
      <c r="A4" s="23">
        <v>2</v>
      </c>
      <c r="B4" s="23">
        <v>34</v>
      </c>
      <c r="C4" s="24" t="s">
        <v>11</v>
      </c>
      <c r="D4" s="24" t="s">
        <v>12</v>
      </c>
      <c r="E4" s="32">
        <v>2.2203935185185182E-3</v>
      </c>
      <c r="F4" s="32">
        <v>2.3880208333333331E-3</v>
      </c>
      <c r="G4" s="32">
        <v>2.3148263888888893E-3</v>
      </c>
      <c r="H4" s="32">
        <v>2.338240740740741E-3</v>
      </c>
      <c r="J4" s="39">
        <v>9.2614814814814816E-3</v>
      </c>
      <c r="K4" s="43">
        <v>18</v>
      </c>
    </row>
    <row r="5" spans="1:11" x14ac:dyDescent="0.25">
      <c r="A5" s="23">
        <v>3</v>
      </c>
      <c r="B5" s="23">
        <v>129</v>
      </c>
      <c r="C5" s="24" t="s">
        <v>206</v>
      </c>
      <c r="D5" s="24" t="s">
        <v>207</v>
      </c>
      <c r="E5" s="32">
        <v>2.2640740740740742E-3</v>
      </c>
      <c r="F5" s="32">
        <v>2.3942592592592592E-3</v>
      </c>
      <c r="G5" s="32">
        <v>2.324224537037037E-3</v>
      </c>
      <c r="H5" s="32">
        <v>2.3477777777777776E-3</v>
      </c>
      <c r="J5" s="39">
        <v>9.3303356481481484E-3</v>
      </c>
      <c r="K5" s="43">
        <v>15</v>
      </c>
    </row>
    <row r="6" spans="1:11" x14ac:dyDescent="0.25">
      <c r="A6" s="23">
        <v>4</v>
      </c>
      <c r="B6" s="23">
        <v>39</v>
      </c>
      <c r="C6" s="24" t="s">
        <v>73</v>
      </c>
      <c r="D6" s="24" t="s">
        <v>265</v>
      </c>
      <c r="E6" s="32">
        <v>2.3259027777777779E-3</v>
      </c>
      <c r="F6" s="32">
        <v>2.3923611111111112E-3</v>
      </c>
      <c r="G6" s="32">
        <v>2.3842592592592591E-3</v>
      </c>
      <c r="H6" s="32">
        <v>2.3433333333333331E-3</v>
      </c>
      <c r="J6" s="39">
        <v>9.4458564814814804E-3</v>
      </c>
      <c r="K6" s="43">
        <v>12</v>
      </c>
    </row>
    <row r="7" spans="1:11" x14ac:dyDescent="0.25">
      <c r="A7" s="23">
        <v>5</v>
      </c>
      <c r="B7" s="23">
        <v>49</v>
      </c>
      <c r="C7" s="24" t="s">
        <v>68</v>
      </c>
      <c r="D7" s="24" t="s">
        <v>69</v>
      </c>
      <c r="E7" s="32">
        <v>2.3517708333333333E-3</v>
      </c>
      <c r="F7" s="32">
        <v>2.3782175925925928E-3</v>
      </c>
      <c r="G7" s="32">
        <v>2.4084375E-3</v>
      </c>
      <c r="H7" s="32">
        <v>2.3282986111111113E-3</v>
      </c>
      <c r="J7" s="39">
        <v>9.4667245370370374E-3</v>
      </c>
      <c r="K7" s="43">
        <v>10</v>
      </c>
    </row>
    <row r="8" spans="1:11" x14ac:dyDescent="0.25">
      <c r="A8" s="23">
        <v>6</v>
      </c>
      <c r="B8" s="23">
        <v>50</v>
      </c>
      <c r="C8" s="24" t="s">
        <v>35</v>
      </c>
      <c r="D8" s="24" t="s">
        <v>36</v>
      </c>
      <c r="E8" s="32">
        <v>2.3686921296296294E-3</v>
      </c>
      <c r="F8" s="32">
        <v>2.4025694444444442E-3</v>
      </c>
      <c r="G8" s="32">
        <v>2.3639236111111109E-3</v>
      </c>
      <c r="H8" s="32">
        <v>2.3884027777777779E-3</v>
      </c>
      <c r="J8" s="39">
        <v>9.5235879629629629E-3</v>
      </c>
      <c r="K8" s="43">
        <v>8</v>
      </c>
    </row>
    <row r="9" spans="1:11" x14ac:dyDescent="0.25">
      <c r="A9" s="23">
        <v>7</v>
      </c>
      <c r="B9" s="23">
        <v>10</v>
      </c>
      <c r="C9" s="24" t="s">
        <v>66</v>
      </c>
      <c r="D9" s="24" t="s">
        <v>67</v>
      </c>
      <c r="E9" s="32">
        <v>2.352037037037037E-3</v>
      </c>
      <c r="F9" s="32">
        <v>2.4326041666666667E-3</v>
      </c>
      <c r="G9" s="32">
        <v>2.4213541666666667E-3</v>
      </c>
      <c r="H9" s="32">
        <v>2.4066435185185185E-3</v>
      </c>
      <c r="J9" s="39">
        <v>9.6126388888888893E-3</v>
      </c>
      <c r="K9" s="43">
        <v>6</v>
      </c>
    </row>
    <row r="10" spans="1:11" x14ac:dyDescent="0.25">
      <c r="A10" s="23">
        <v>8</v>
      </c>
      <c r="B10" s="23">
        <v>77</v>
      </c>
      <c r="C10" s="24" t="s">
        <v>74</v>
      </c>
      <c r="D10" s="24" t="s">
        <v>75</v>
      </c>
      <c r="E10" s="32">
        <v>2.3266203703703704E-3</v>
      </c>
      <c r="F10" s="32">
        <v>2.5222916666666666E-3</v>
      </c>
      <c r="G10" s="32">
        <v>2.4137037037037039E-3</v>
      </c>
      <c r="H10" s="32">
        <v>2.3883101851851856E-3</v>
      </c>
      <c r="J10" s="39">
        <v>9.6509259259259256E-3</v>
      </c>
      <c r="K10" s="43">
        <v>4</v>
      </c>
    </row>
    <row r="11" spans="1:11" x14ac:dyDescent="0.25">
      <c r="A11" s="23">
        <v>9</v>
      </c>
      <c r="B11" s="23">
        <v>30</v>
      </c>
      <c r="C11" s="24" t="s">
        <v>70</v>
      </c>
      <c r="D11" s="24" t="s">
        <v>71</v>
      </c>
      <c r="E11" s="32">
        <v>2.3306018518518515E-3</v>
      </c>
      <c r="F11" s="32">
        <v>2.4679513888888889E-3</v>
      </c>
      <c r="G11" s="32">
        <v>2.473472222222222E-3</v>
      </c>
      <c r="H11" s="32">
        <v>2.4288657407407406E-3</v>
      </c>
      <c r="J11" s="39">
        <v>9.7008912037037046E-3</v>
      </c>
      <c r="K11" s="43">
        <v>2</v>
      </c>
    </row>
    <row r="12" spans="1:11" x14ac:dyDescent="0.25">
      <c r="A12" s="23">
        <v>10</v>
      </c>
      <c r="B12" s="23">
        <v>99</v>
      </c>
      <c r="C12" s="24" t="s">
        <v>114</v>
      </c>
      <c r="D12" s="24" t="s">
        <v>115</v>
      </c>
      <c r="E12" s="32">
        <v>2.4022337962962964E-3</v>
      </c>
      <c r="F12" s="32">
        <v>2.4713773148148147E-3</v>
      </c>
      <c r="G12" s="32">
        <v>2.4293750000000001E-3</v>
      </c>
      <c r="H12" s="32">
        <v>2.4273958333333331E-3</v>
      </c>
      <c r="J12" s="39">
        <v>9.7303819444444443E-3</v>
      </c>
      <c r="K12" s="43">
        <v>1</v>
      </c>
    </row>
    <row r="13" spans="1:11" x14ac:dyDescent="0.25">
      <c r="A13" s="23">
        <v>11</v>
      </c>
      <c r="B13" s="23">
        <v>68</v>
      </c>
      <c r="C13" s="24" t="s">
        <v>37</v>
      </c>
      <c r="D13" s="24" t="s">
        <v>91</v>
      </c>
      <c r="E13" s="32">
        <v>2.3521990740740738E-3</v>
      </c>
      <c r="F13" s="32">
        <v>2.4751157407407408E-3</v>
      </c>
      <c r="G13" s="32">
        <v>2.4797916666666666E-3</v>
      </c>
      <c r="H13" s="32">
        <v>2.4234606481481481E-3</v>
      </c>
      <c r="J13" s="39">
        <v>9.7305671296296289E-3</v>
      </c>
    </row>
    <row r="14" spans="1:11" x14ac:dyDescent="0.25">
      <c r="A14" s="23">
        <v>12</v>
      </c>
      <c r="B14" s="23">
        <v>102</v>
      </c>
      <c r="C14" s="24" t="s">
        <v>103</v>
      </c>
      <c r="D14" s="24" t="s">
        <v>77</v>
      </c>
      <c r="E14" s="32">
        <v>2.4001388888888887E-3</v>
      </c>
      <c r="F14" s="32">
        <v>2.46875E-3</v>
      </c>
      <c r="G14" s="32">
        <v>2.4591782407407405E-3</v>
      </c>
      <c r="H14" s="32">
        <v>2.4058333333333332E-3</v>
      </c>
      <c r="J14" s="39">
        <v>9.7339004629629633E-3</v>
      </c>
    </row>
    <row r="15" spans="1:11" x14ac:dyDescent="0.25">
      <c r="A15" s="23">
        <v>13</v>
      </c>
      <c r="B15" s="23">
        <v>28</v>
      </c>
      <c r="C15" s="24" t="s">
        <v>33</v>
      </c>
      <c r="D15" s="24" t="s">
        <v>34</v>
      </c>
      <c r="E15" s="32">
        <v>2.3910532407407409E-3</v>
      </c>
      <c r="F15" s="32">
        <v>2.4164120370370368E-3</v>
      </c>
      <c r="G15" s="32">
        <v>2.5593171296296297E-3</v>
      </c>
      <c r="H15" s="32">
        <v>2.4092939814814814E-3</v>
      </c>
      <c r="J15" s="39">
        <v>9.7760763888888897E-3</v>
      </c>
    </row>
    <row r="16" spans="1:11" x14ac:dyDescent="0.25">
      <c r="A16" s="23">
        <v>14</v>
      </c>
      <c r="B16" s="23">
        <v>72</v>
      </c>
      <c r="C16" s="24" t="s">
        <v>13</v>
      </c>
      <c r="D16" s="24" t="s">
        <v>14</v>
      </c>
      <c r="E16" s="32">
        <v>2.3343402777777776E-3</v>
      </c>
      <c r="F16" s="32">
        <v>2.4724884259259257E-3</v>
      </c>
      <c r="G16" s="32">
        <v>2.3598263888888892E-3</v>
      </c>
      <c r="H16" s="32">
        <v>2.6667129629629632E-3</v>
      </c>
      <c r="J16" s="39">
        <v>9.8333680555555553E-3</v>
      </c>
    </row>
    <row r="17" spans="1:10" x14ac:dyDescent="0.25">
      <c r="A17" s="23">
        <v>15</v>
      </c>
      <c r="B17" s="23">
        <v>222</v>
      </c>
      <c r="C17" s="24" t="s">
        <v>99</v>
      </c>
      <c r="D17" s="24" t="s">
        <v>266</v>
      </c>
      <c r="E17" s="32">
        <v>2.4259722222222222E-3</v>
      </c>
      <c r="F17" s="32">
        <v>2.5370601851851852E-3</v>
      </c>
      <c r="G17" s="32">
        <v>2.4396875E-3</v>
      </c>
      <c r="H17" s="32">
        <v>2.4792476851851855E-3</v>
      </c>
      <c r="J17" s="39">
        <v>9.8819675925925932E-3</v>
      </c>
    </row>
    <row r="18" spans="1:10" x14ac:dyDescent="0.25">
      <c r="A18" s="23">
        <v>16</v>
      </c>
      <c r="B18" s="23">
        <v>115</v>
      </c>
      <c r="C18" s="24" t="s">
        <v>181</v>
      </c>
      <c r="D18" s="24" t="s">
        <v>25</v>
      </c>
      <c r="E18" s="32">
        <v>2.4285648148148148E-3</v>
      </c>
      <c r="F18" s="32">
        <v>2.4779976851851851E-3</v>
      </c>
      <c r="G18" s="32">
        <v>2.4569907407407405E-3</v>
      </c>
      <c r="H18" s="32">
        <v>2.4686342592592594E-3</v>
      </c>
      <c r="I18" s="42">
        <v>3.472222222222222E-3</v>
      </c>
      <c r="J18" s="39">
        <v>9.8900578703703702E-3</v>
      </c>
    </row>
    <row r="19" spans="1:10" x14ac:dyDescent="0.25">
      <c r="A19" s="23">
        <v>17</v>
      </c>
      <c r="B19" s="23">
        <v>108</v>
      </c>
      <c r="C19" s="24" t="s">
        <v>209</v>
      </c>
      <c r="D19" s="24" t="s">
        <v>81</v>
      </c>
      <c r="E19" s="32">
        <v>2.3837615740740742E-3</v>
      </c>
      <c r="F19" s="32">
        <v>2.532175925925926E-3</v>
      </c>
      <c r="G19" s="32">
        <v>2.480752314814815E-3</v>
      </c>
      <c r="H19" s="32">
        <v>2.4950925925925926E-3</v>
      </c>
      <c r="J19" s="39">
        <v>9.8917824074074064E-3</v>
      </c>
    </row>
    <row r="20" spans="1:10" x14ac:dyDescent="0.25">
      <c r="A20" s="23">
        <v>18</v>
      </c>
      <c r="B20" s="23">
        <v>13</v>
      </c>
      <c r="C20" s="24" t="s">
        <v>97</v>
      </c>
      <c r="D20" s="24" t="s">
        <v>98</v>
      </c>
      <c r="E20" s="32">
        <v>2.4342939814814817E-3</v>
      </c>
      <c r="F20" s="32">
        <v>2.5019328703703705E-3</v>
      </c>
      <c r="G20" s="32">
        <v>2.4862152777777777E-3</v>
      </c>
      <c r="H20" s="32">
        <v>2.4995254629629629E-3</v>
      </c>
      <c r="J20" s="39">
        <v>9.9219675925925933E-3</v>
      </c>
    </row>
    <row r="21" spans="1:10" x14ac:dyDescent="0.25">
      <c r="A21" s="23">
        <v>19</v>
      </c>
      <c r="B21" s="23">
        <v>145</v>
      </c>
      <c r="C21" s="24" t="s">
        <v>41</v>
      </c>
      <c r="D21" s="24" t="s">
        <v>42</v>
      </c>
      <c r="E21" s="32">
        <v>2.4461342592592594E-3</v>
      </c>
      <c r="F21" s="32">
        <v>2.5534722222222222E-3</v>
      </c>
      <c r="G21" s="32">
        <v>2.4698148148148149E-3</v>
      </c>
      <c r="H21" s="32">
        <v>2.5063194444444443E-3</v>
      </c>
      <c r="J21" s="39">
        <v>9.9757407407407416E-3</v>
      </c>
    </row>
    <row r="22" spans="1:10" x14ac:dyDescent="0.25">
      <c r="A22" s="23">
        <v>20</v>
      </c>
      <c r="B22" s="23">
        <v>159</v>
      </c>
      <c r="C22" s="24" t="s">
        <v>291</v>
      </c>
      <c r="D22" s="24" t="s">
        <v>205</v>
      </c>
      <c r="E22" s="32">
        <v>2.5861111111111115E-3</v>
      </c>
      <c r="F22" s="32">
        <v>2.5144675925925929E-3</v>
      </c>
      <c r="G22" s="32">
        <v>2.4642708333333335E-3</v>
      </c>
      <c r="H22" s="32">
        <v>2.454490740740741E-3</v>
      </c>
      <c r="I22" s="41" t="s">
        <v>180</v>
      </c>
      <c r="J22" s="39">
        <v>1.0019340277777776E-2</v>
      </c>
    </row>
    <row r="23" spans="1:10" x14ac:dyDescent="0.25">
      <c r="A23" s="23">
        <v>21</v>
      </c>
      <c r="B23" s="23">
        <v>111</v>
      </c>
      <c r="C23" s="24" t="s">
        <v>218</v>
      </c>
      <c r="D23" s="24" t="s">
        <v>357</v>
      </c>
      <c r="E23" s="32">
        <v>2.4790856481481482E-3</v>
      </c>
      <c r="F23" s="32">
        <v>2.5592824074074077E-3</v>
      </c>
      <c r="G23" s="32">
        <v>2.5294907407407406E-3</v>
      </c>
      <c r="H23" s="32">
        <v>2.4716550925925926E-3</v>
      </c>
      <c r="J23" s="39">
        <v>1.0039513888888888E-2</v>
      </c>
    </row>
    <row r="24" spans="1:10" x14ac:dyDescent="0.25">
      <c r="A24" s="23">
        <v>22</v>
      </c>
      <c r="B24" s="23">
        <v>333</v>
      </c>
      <c r="C24" s="24" t="s">
        <v>39</v>
      </c>
      <c r="D24" s="24" t="s">
        <v>40</v>
      </c>
      <c r="E24" s="32">
        <v>2.5765625000000003E-3</v>
      </c>
      <c r="F24" s="32">
        <v>2.525150462962963E-3</v>
      </c>
      <c r="G24" s="32">
        <v>2.4452314814814814E-3</v>
      </c>
      <c r="H24" s="32">
        <v>2.4930902777777777E-3</v>
      </c>
      <c r="J24" s="39">
        <v>1.0040034722222221E-2</v>
      </c>
    </row>
    <row r="25" spans="1:10" x14ac:dyDescent="0.25">
      <c r="A25" s="23">
        <v>23</v>
      </c>
      <c r="B25" s="23">
        <v>23</v>
      </c>
      <c r="C25" s="24" t="s">
        <v>117</v>
      </c>
      <c r="D25" s="24" t="s">
        <v>118</v>
      </c>
      <c r="E25" s="32">
        <v>2.5521990740740744E-3</v>
      </c>
      <c r="F25" s="32">
        <v>2.5666666666666663E-3</v>
      </c>
      <c r="G25" s="32">
        <v>2.5017708333333333E-3</v>
      </c>
      <c r="H25" s="32">
        <v>2.5285185185185185E-3</v>
      </c>
      <c r="J25" s="39">
        <v>1.0149155092592592E-2</v>
      </c>
    </row>
    <row r="26" spans="1:10" x14ac:dyDescent="0.25">
      <c r="A26" s="23">
        <v>24</v>
      </c>
      <c r="B26" s="23">
        <v>155</v>
      </c>
      <c r="C26" s="24" t="s">
        <v>281</v>
      </c>
      <c r="D26" s="24" t="s">
        <v>282</v>
      </c>
      <c r="E26" s="32">
        <v>2.4753703703703704E-3</v>
      </c>
      <c r="F26" s="32">
        <v>2.5441550925925926E-3</v>
      </c>
      <c r="G26" s="32">
        <v>2.6497337962962963E-3</v>
      </c>
      <c r="H26" s="32">
        <v>2.484837962962963E-3</v>
      </c>
      <c r="J26" s="39">
        <v>1.0154097222222222E-2</v>
      </c>
    </row>
    <row r="27" spans="1:10" x14ac:dyDescent="0.25">
      <c r="A27" s="23">
        <v>25</v>
      </c>
      <c r="B27" s="23">
        <v>44</v>
      </c>
      <c r="C27" s="24" t="s">
        <v>116</v>
      </c>
      <c r="D27" s="24" t="s">
        <v>115</v>
      </c>
      <c r="E27" s="32">
        <v>2.5183101851851855E-3</v>
      </c>
      <c r="F27" s="32">
        <v>2.599722222222222E-3</v>
      </c>
      <c r="G27" s="32">
        <v>2.5032638888888886E-3</v>
      </c>
      <c r="H27" s="32">
        <v>2.5613541666666666E-3</v>
      </c>
      <c r="J27" s="39">
        <v>1.0182650462962963E-2</v>
      </c>
    </row>
    <row r="28" spans="1:10" x14ac:dyDescent="0.25">
      <c r="A28" s="23">
        <v>26</v>
      </c>
      <c r="B28" s="23">
        <v>57</v>
      </c>
      <c r="C28" s="24" t="s">
        <v>241</v>
      </c>
      <c r="D28" s="24" t="s">
        <v>242</v>
      </c>
      <c r="E28" s="32">
        <v>2.5250115740740741E-3</v>
      </c>
      <c r="F28" s="32">
        <v>2.5832291666666668E-3</v>
      </c>
      <c r="G28" s="32">
        <v>2.5932523148148147E-3</v>
      </c>
      <c r="H28" s="32">
        <v>2.5578356481481481E-3</v>
      </c>
      <c r="I28" s="41" t="s">
        <v>180</v>
      </c>
      <c r="J28" s="39">
        <v>1.0259328703703703E-2</v>
      </c>
    </row>
    <row r="29" spans="1:10" x14ac:dyDescent="0.25">
      <c r="A29" s="23">
        <v>27</v>
      </c>
      <c r="B29" s="23">
        <v>17</v>
      </c>
      <c r="C29" s="24" t="s">
        <v>22</v>
      </c>
      <c r="D29" s="24" t="s">
        <v>23</v>
      </c>
      <c r="E29" s="32">
        <v>2.4581597222222223E-3</v>
      </c>
      <c r="F29" s="32">
        <v>2.6226967592592591E-3</v>
      </c>
      <c r="G29" s="32">
        <v>2.5078009259259259E-3</v>
      </c>
      <c r="H29" s="32">
        <v>2.6733333333333336E-3</v>
      </c>
      <c r="J29" s="39">
        <v>1.026199074074074E-2</v>
      </c>
    </row>
    <row r="30" spans="1:10" x14ac:dyDescent="0.25">
      <c r="A30" s="23">
        <v>28</v>
      </c>
      <c r="B30" s="23">
        <v>136</v>
      </c>
      <c r="C30" s="24" t="s">
        <v>29</v>
      </c>
      <c r="D30" s="24" t="s">
        <v>25</v>
      </c>
      <c r="E30" s="32">
        <v>2.5461805555555554E-3</v>
      </c>
      <c r="F30" s="32">
        <v>2.5909953703703707E-3</v>
      </c>
      <c r="G30" s="32">
        <v>2.5628935185185186E-3</v>
      </c>
      <c r="H30" s="32">
        <v>2.5658680555555556E-3</v>
      </c>
      <c r="J30" s="39">
        <v>1.0265937500000001E-2</v>
      </c>
    </row>
    <row r="31" spans="1:10" x14ac:dyDescent="0.25">
      <c r="A31" s="23">
        <v>29</v>
      </c>
      <c r="B31" s="23">
        <v>117</v>
      </c>
      <c r="C31" s="24" t="s">
        <v>208</v>
      </c>
      <c r="D31" s="24" t="s">
        <v>81</v>
      </c>
      <c r="E31" s="32">
        <v>2.4531365740740742E-3</v>
      </c>
      <c r="F31" s="32">
        <v>2.622337962962963E-3</v>
      </c>
      <c r="G31" s="32">
        <v>2.627141203703704E-3</v>
      </c>
      <c r="H31" s="32">
        <v>2.6058449074074074E-3</v>
      </c>
      <c r="J31" s="39">
        <v>1.0308460648148148E-2</v>
      </c>
    </row>
    <row r="32" spans="1:10" x14ac:dyDescent="0.25">
      <c r="A32" s="23">
        <v>30</v>
      </c>
      <c r="B32" s="23">
        <v>55</v>
      </c>
      <c r="C32" s="24" t="s">
        <v>147</v>
      </c>
      <c r="D32" s="24" t="s">
        <v>135</v>
      </c>
      <c r="E32" s="32">
        <v>2.5081712962962961E-3</v>
      </c>
      <c r="F32" s="32">
        <v>2.6287500000000004E-3</v>
      </c>
      <c r="G32" s="32">
        <v>2.5510416666666663E-3</v>
      </c>
      <c r="H32" s="32">
        <v>2.6332060185185187E-3</v>
      </c>
      <c r="J32" s="39">
        <v>1.0321168981481482E-2</v>
      </c>
    </row>
    <row r="33" spans="1:10" x14ac:dyDescent="0.25">
      <c r="A33" s="23">
        <v>31</v>
      </c>
      <c r="B33" s="23">
        <v>29</v>
      </c>
      <c r="C33" s="24" t="s">
        <v>80</v>
      </c>
      <c r="D33" s="24" t="s">
        <v>81</v>
      </c>
      <c r="E33" s="32">
        <v>2.5835069444444443E-3</v>
      </c>
      <c r="F33" s="32">
        <v>2.6032754629629631E-3</v>
      </c>
      <c r="G33" s="32">
        <v>2.5699189814814812E-3</v>
      </c>
      <c r="H33" s="32">
        <v>2.565034722222222E-3</v>
      </c>
      <c r="J33" s="39">
        <v>1.0321736111111111E-2</v>
      </c>
    </row>
    <row r="34" spans="1:10" x14ac:dyDescent="0.25">
      <c r="A34" s="23">
        <v>32</v>
      </c>
      <c r="B34" s="23">
        <v>38</v>
      </c>
      <c r="C34" s="24" t="s">
        <v>243</v>
      </c>
      <c r="D34" s="24" t="s">
        <v>244</v>
      </c>
      <c r="E34" s="32">
        <v>2.5851851851851852E-3</v>
      </c>
      <c r="F34" s="32">
        <v>2.6176620370370368E-3</v>
      </c>
      <c r="G34" s="32">
        <v>2.6077199074074076E-3</v>
      </c>
      <c r="H34" s="32">
        <v>2.5493981481481483E-3</v>
      </c>
      <c r="I34" s="41" t="s">
        <v>180</v>
      </c>
      <c r="J34" s="39">
        <v>1.0359965277777777E-2</v>
      </c>
    </row>
    <row r="35" spans="1:10" x14ac:dyDescent="0.25">
      <c r="A35" s="23">
        <v>33</v>
      </c>
      <c r="B35" s="23">
        <v>121</v>
      </c>
      <c r="C35" s="24" t="s">
        <v>16</v>
      </c>
      <c r="D35" s="24" t="s">
        <v>17</v>
      </c>
      <c r="E35" s="32">
        <v>2.4488888888888889E-3</v>
      </c>
      <c r="F35" s="32">
        <v>2.6920254629629633E-3</v>
      </c>
      <c r="G35" s="32">
        <v>2.5888310185185185E-3</v>
      </c>
      <c r="H35" s="32">
        <v>2.6390046296296296E-3</v>
      </c>
      <c r="J35" s="39">
        <v>1.0368749999999999E-2</v>
      </c>
    </row>
    <row r="36" spans="1:10" x14ac:dyDescent="0.25">
      <c r="A36" s="23">
        <v>34</v>
      </c>
      <c r="B36" s="23">
        <v>114</v>
      </c>
      <c r="C36" s="24" t="s">
        <v>216</v>
      </c>
      <c r="D36" s="24" t="s">
        <v>146</v>
      </c>
      <c r="E36" s="32">
        <v>2.518912037037037E-3</v>
      </c>
      <c r="F36" s="32">
        <v>2.662395833333333E-3</v>
      </c>
      <c r="G36" s="32">
        <v>2.6146759259259261E-3</v>
      </c>
      <c r="H36" s="32">
        <v>2.6095370370370369E-3</v>
      </c>
      <c r="J36" s="39">
        <v>1.0405520833333333E-2</v>
      </c>
    </row>
    <row r="37" spans="1:10" x14ac:dyDescent="0.25">
      <c r="A37" s="23">
        <v>35</v>
      </c>
      <c r="B37" s="23">
        <v>87</v>
      </c>
      <c r="C37" s="24" t="s">
        <v>121</v>
      </c>
      <c r="D37" s="24" t="s">
        <v>122</v>
      </c>
      <c r="E37" s="32">
        <v>2.5599768518518519E-3</v>
      </c>
      <c r="F37" s="32">
        <v>2.677337962962963E-3</v>
      </c>
      <c r="G37" s="32">
        <v>2.5784375E-3</v>
      </c>
      <c r="H37" s="32">
        <v>2.6086226851851847E-3</v>
      </c>
      <c r="J37" s="39">
        <v>1.0424375E-2</v>
      </c>
    </row>
    <row r="38" spans="1:10" x14ac:dyDescent="0.25">
      <c r="A38" s="23">
        <v>36</v>
      </c>
      <c r="B38" s="23">
        <v>53</v>
      </c>
      <c r="C38" s="24" t="s">
        <v>76</v>
      </c>
      <c r="D38" s="24" t="s">
        <v>77</v>
      </c>
      <c r="E38" s="32">
        <v>2.5913425925925926E-3</v>
      </c>
      <c r="F38" s="32">
        <v>2.5703472222222221E-3</v>
      </c>
      <c r="G38" s="32">
        <v>2.6013657407407409E-3</v>
      </c>
      <c r="H38" s="32">
        <v>2.7028125000000004E-3</v>
      </c>
      <c r="J38" s="39">
        <v>1.0465868055555556E-2</v>
      </c>
    </row>
    <row r="39" spans="1:10" x14ac:dyDescent="0.25">
      <c r="A39" s="23">
        <v>37</v>
      </c>
      <c r="B39" s="23">
        <v>157</v>
      </c>
      <c r="C39" s="24" t="s">
        <v>253</v>
      </c>
      <c r="D39" s="24" t="s">
        <v>23</v>
      </c>
      <c r="E39" s="32">
        <v>2.560162037037037E-3</v>
      </c>
      <c r="F39" s="32">
        <v>2.6029282407407407E-3</v>
      </c>
      <c r="G39" s="32">
        <v>2.6273379629629633E-3</v>
      </c>
      <c r="H39" s="32">
        <v>2.6769328703703699E-3</v>
      </c>
      <c r="J39" s="39">
        <v>1.0467361111111113E-2</v>
      </c>
    </row>
    <row r="40" spans="1:10" x14ac:dyDescent="0.25">
      <c r="A40" s="23">
        <v>38</v>
      </c>
      <c r="B40" s="23">
        <v>3</v>
      </c>
      <c r="C40" s="24" t="s">
        <v>78</v>
      </c>
      <c r="D40" s="24" t="s">
        <v>79</v>
      </c>
      <c r="E40" s="32">
        <v>2.5093634259259257E-3</v>
      </c>
      <c r="F40" s="32">
        <v>2.6788773148148149E-3</v>
      </c>
      <c r="G40" s="32">
        <v>2.702604166666667E-3</v>
      </c>
      <c r="H40" s="32">
        <v>2.6582986111111113E-3</v>
      </c>
      <c r="J40" s="39">
        <v>1.0549143518518518E-2</v>
      </c>
    </row>
    <row r="41" spans="1:10" x14ac:dyDescent="0.25">
      <c r="A41" s="23">
        <v>39</v>
      </c>
      <c r="B41" s="23">
        <v>63</v>
      </c>
      <c r="C41" s="24" t="s">
        <v>15</v>
      </c>
      <c r="D41" s="24" t="s">
        <v>254</v>
      </c>
      <c r="E41" s="32">
        <v>2.4730208333333336E-3</v>
      </c>
      <c r="F41" s="32">
        <v>2.6037615740740743E-3</v>
      </c>
      <c r="G41" s="32">
        <v>2.5447222222222221E-3</v>
      </c>
      <c r="H41" s="32">
        <v>2.9637037037037032E-3</v>
      </c>
      <c r="J41" s="39">
        <v>1.0585208333333332E-2</v>
      </c>
    </row>
    <row r="42" spans="1:10" x14ac:dyDescent="0.25">
      <c r="A42" s="23">
        <v>40</v>
      </c>
      <c r="B42" s="23">
        <v>112</v>
      </c>
      <c r="C42" s="24" t="s">
        <v>217</v>
      </c>
      <c r="D42" s="24" t="s">
        <v>106</v>
      </c>
      <c r="E42" s="32">
        <v>2.5920717592592592E-3</v>
      </c>
      <c r="F42" s="32">
        <v>2.7569675925925925E-3</v>
      </c>
      <c r="G42" s="32">
        <v>2.6544560185185182E-3</v>
      </c>
      <c r="H42" s="32">
        <v>2.5916782407407407E-3</v>
      </c>
      <c r="J42" s="39">
        <v>1.0595173611111111E-2</v>
      </c>
    </row>
    <row r="43" spans="1:10" x14ac:dyDescent="0.25">
      <c r="A43" s="23">
        <v>41</v>
      </c>
      <c r="B43" s="23">
        <v>19</v>
      </c>
      <c r="C43" s="24" t="s">
        <v>186</v>
      </c>
      <c r="D43" s="24" t="s">
        <v>77</v>
      </c>
      <c r="E43" s="32">
        <v>2.5666666666666663E-3</v>
      </c>
      <c r="F43" s="32">
        <v>2.7076388888888892E-3</v>
      </c>
      <c r="G43" s="32">
        <v>2.6435879629629626E-3</v>
      </c>
      <c r="H43" s="32">
        <v>2.6234027777777779E-3</v>
      </c>
      <c r="I43" s="42">
        <v>3.472222222222222E-3</v>
      </c>
      <c r="J43" s="39">
        <v>1.0599166666666666E-2</v>
      </c>
    </row>
    <row r="44" spans="1:10" x14ac:dyDescent="0.25">
      <c r="A44" s="23">
        <v>42</v>
      </c>
      <c r="B44" s="23">
        <v>88</v>
      </c>
      <c r="C44" s="24" t="s">
        <v>101</v>
      </c>
      <c r="D44" s="24" t="s">
        <v>102</v>
      </c>
      <c r="E44" s="32">
        <v>2.5825115740740743E-3</v>
      </c>
      <c r="F44" s="32">
        <v>2.6955902777777777E-3</v>
      </c>
      <c r="G44" s="32">
        <v>2.612800925925926E-3</v>
      </c>
      <c r="H44" s="32">
        <v>2.6510069444444441E-3</v>
      </c>
      <c r="I44" s="42">
        <v>3.472222222222222E-3</v>
      </c>
      <c r="J44" s="39">
        <v>1.0599780092592591E-2</v>
      </c>
    </row>
    <row r="45" spans="1:10" x14ac:dyDescent="0.25">
      <c r="A45" s="23">
        <v>43</v>
      </c>
      <c r="B45" s="23">
        <v>93</v>
      </c>
      <c r="C45" s="24" t="s">
        <v>104</v>
      </c>
      <c r="D45" s="24" t="s">
        <v>25</v>
      </c>
      <c r="E45" s="32">
        <v>2.6824189814814818E-3</v>
      </c>
      <c r="F45" s="32">
        <v>2.7397569444444444E-3</v>
      </c>
      <c r="G45" s="32">
        <v>2.5756249999999998E-3</v>
      </c>
      <c r="H45" s="32">
        <v>2.6238310185185184E-3</v>
      </c>
      <c r="J45" s="39">
        <v>1.0621631944444444E-2</v>
      </c>
    </row>
    <row r="46" spans="1:10" x14ac:dyDescent="0.25">
      <c r="A46" s="23">
        <v>44</v>
      </c>
      <c r="B46" s="23">
        <v>130</v>
      </c>
      <c r="C46" s="24" t="s">
        <v>197</v>
      </c>
      <c r="D46" s="24" t="s">
        <v>91</v>
      </c>
      <c r="E46" s="32">
        <v>2.6476504629629628E-3</v>
      </c>
      <c r="F46" s="32">
        <v>2.6899074074074078E-3</v>
      </c>
      <c r="G46" s="32">
        <v>2.6369907407407405E-3</v>
      </c>
      <c r="H46" s="32">
        <v>2.6485185185185188E-3</v>
      </c>
      <c r="I46" s="42"/>
      <c r="J46" s="39">
        <v>1.0622685185185186E-2</v>
      </c>
    </row>
    <row r="47" spans="1:10" x14ac:dyDescent="0.25">
      <c r="A47" s="23">
        <v>45</v>
      </c>
      <c r="B47" s="23">
        <v>147</v>
      </c>
      <c r="C47" s="24" t="s">
        <v>30</v>
      </c>
      <c r="D47" s="24" t="s">
        <v>69</v>
      </c>
      <c r="E47" s="32">
        <v>2.6607407407407409E-3</v>
      </c>
      <c r="F47" s="32">
        <v>2.729907407407407E-3</v>
      </c>
      <c r="G47" s="32">
        <v>2.6288888888888889E-3</v>
      </c>
      <c r="H47" s="32">
        <v>2.6455324074074072E-3</v>
      </c>
      <c r="J47" s="39">
        <v>1.0665069444444444E-2</v>
      </c>
    </row>
    <row r="48" spans="1:10" x14ac:dyDescent="0.25">
      <c r="A48" s="23">
        <v>46</v>
      </c>
      <c r="B48" s="23">
        <v>131</v>
      </c>
      <c r="C48" s="24" t="s">
        <v>193</v>
      </c>
      <c r="D48" s="24" t="s">
        <v>194</v>
      </c>
      <c r="E48" s="32">
        <v>2.679525462962963E-3</v>
      </c>
      <c r="F48" s="32">
        <v>2.7677430555555558E-3</v>
      </c>
      <c r="G48" s="32">
        <v>2.6347453703703702E-3</v>
      </c>
      <c r="H48" s="32">
        <v>2.6260995370370366E-3</v>
      </c>
      <c r="J48" s="39">
        <v>1.0708113425925926E-2</v>
      </c>
    </row>
    <row r="49" spans="1:10" x14ac:dyDescent="0.25">
      <c r="A49" s="23">
        <v>47</v>
      </c>
      <c r="B49" s="23">
        <v>146</v>
      </c>
      <c r="C49" s="24" t="s">
        <v>241</v>
      </c>
      <c r="D49" s="24" t="s">
        <v>158</v>
      </c>
      <c r="E49" s="32">
        <v>2.9388541666666673E-3</v>
      </c>
      <c r="F49" s="32">
        <v>2.6586458333333336E-3</v>
      </c>
      <c r="G49" s="32">
        <v>2.522210648148148E-3</v>
      </c>
      <c r="H49" s="32">
        <v>2.5914583333333332E-3</v>
      </c>
      <c r="I49" s="41" t="s">
        <v>180</v>
      </c>
      <c r="J49" s="39">
        <v>1.0711168981481481E-2</v>
      </c>
    </row>
    <row r="50" spans="1:10" x14ac:dyDescent="0.25">
      <c r="A50" s="23">
        <v>48</v>
      </c>
      <c r="B50" s="23">
        <v>54</v>
      </c>
      <c r="C50" s="24" t="s">
        <v>105</v>
      </c>
      <c r="D50" s="24" t="s">
        <v>106</v>
      </c>
      <c r="E50" s="32">
        <v>2.5564930555555558E-3</v>
      </c>
      <c r="F50" s="32">
        <v>2.8121875E-3</v>
      </c>
      <c r="G50" s="32">
        <v>2.727754629629629E-3</v>
      </c>
      <c r="H50" s="32">
        <v>2.6148726851851854E-3</v>
      </c>
      <c r="J50" s="39">
        <v>1.0711307870370369E-2</v>
      </c>
    </row>
    <row r="51" spans="1:10" x14ac:dyDescent="0.25">
      <c r="A51" s="23">
        <v>49</v>
      </c>
      <c r="B51" s="23">
        <v>96</v>
      </c>
      <c r="C51" s="24" t="s">
        <v>134</v>
      </c>
      <c r="D51" s="24" t="s">
        <v>118</v>
      </c>
      <c r="E51" s="32">
        <v>2.7255208333333333E-3</v>
      </c>
      <c r="F51" s="32">
        <v>2.6713541666666669E-3</v>
      </c>
      <c r="G51" s="32">
        <v>2.6084490740740738E-3</v>
      </c>
      <c r="H51" s="32">
        <v>2.657199074074074E-3</v>
      </c>
      <c r="I51" s="42">
        <v>3.472222222222222E-3</v>
      </c>
      <c r="J51" s="39">
        <v>1.0720393518518516E-2</v>
      </c>
    </row>
    <row r="52" spans="1:10" x14ac:dyDescent="0.25">
      <c r="A52" s="23">
        <v>50</v>
      </c>
      <c r="B52" s="23">
        <v>120</v>
      </c>
      <c r="C52" s="24" t="s">
        <v>267</v>
      </c>
      <c r="D52" s="24" t="s">
        <v>268</v>
      </c>
      <c r="E52" s="32">
        <v>2.6239699074074069E-3</v>
      </c>
      <c r="F52" s="32">
        <v>2.7336111111111107E-3</v>
      </c>
      <c r="G52" s="32">
        <v>2.7068634259259255E-3</v>
      </c>
      <c r="H52" s="32">
        <v>2.6770370370370368E-3</v>
      </c>
      <c r="J52" s="39">
        <v>1.0741481481481482E-2</v>
      </c>
    </row>
    <row r="53" spans="1:10" x14ac:dyDescent="0.25">
      <c r="A53" s="23">
        <v>51</v>
      </c>
      <c r="B53" s="23">
        <v>152</v>
      </c>
      <c r="C53" s="24" t="s">
        <v>277</v>
      </c>
      <c r="D53" s="24" t="s">
        <v>81</v>
      </c>
      <c r="E53" s="32">
        <v>2.6011805555555554E-3</v>
      </c>
      <c r="F53" s="32">
        <v>2.7604398148148145E-3</v>
      </c>
      <c r="G53" s="32">
        <v>2.6918402777777778E-3</v>
      </c>
      <c r="H53" s="32">
        <v>2.6875347222222218E-3</v>
      </c>
      <c r="I53" s="42">
        <v>3.472222222222222E-3</v>
      </c>
      <c r="J53" s="39">
        <v>1.0798865740740743E-2</v>
      </c>
    </row>
    <row r="54" spans="1:10" x14ac:dyDescent="0.25">
      <c r="A54" s="23">
        <v>52</v>
      </c>
      <c r="B54" s="23">
        <v>135</v>
      </c>
      <c r="C54" s="24" t="s">
        <v>214</v>
      </c>
      <c r="D54" s="24" t="s">
        <v>106</v>
      </c>
      <c r="E54" s="32">
        <v>2.607789351851852E-3</v>
      </c>
      <c r="F54" s="32">
        <v>2.7420023148148147E-3</v>
      </c>
      <c r="G54" s="32">
        <v>2.7205208333333335E-3</v>
      </c>
      <c r="H54" s="32">
        <v>2.7488425925925927E-3</v>
      </c>
      <c r="J54" s="39">
        <v>1.0819155092592592E-2</v>
      </c>
    </row>
    <row r="55" spans="1:10" x14ac:dyDescent="0.25">
      <c r="A55" s="23">
        <v>53</v>
      </c>
      <c r="B55" s="23">
        <v>105</v>
      </c>
      <c r="C55" s="24" t="s">
        <v>190</v>
      </c>
      <c r="D55" s="24" t="s">
        <v>191</v>
      </c>
      <c r="E55" s="32">
        <v>2.6186458333333335E-3</v>
      </c>
      <c r="F55" s="32">
        <v>2.7549189814814815E-3</v>
      </c>
      <c r="G55" s="32">
        <v>2.7828587962962967E-3</v>
      </c>
      <c r="H55" s="32">
        <v>2.6837152777777779E-3</v>
      </c>
      <c r="J55" s="39">
        <v>1.084013888888889E-2</v>
      </c>
    </row>
    <row r="56" spans="1:10" x14ac:dyDescent="0.25">
      <c r="A56" s="23">
        <v>54</v>
      </c>
      <c r="B56" s="23">
        <v>165</v>
      </c>
      <c r="C56" s="24" t="s">
        <v>257</v>
      </c>
      <c r="D56" s="24" t="s">
        <v>52</v>
      </c>
      <c r="E56" s="32">
        <v>2.6147222222222227E-3</v>
      </c>
      <c r="F56" s="32">
        <v>2.7528935185185187E-3</v>
      </c>
      <c r="G56" s="32">
        <v>2.7900115740740745E-3</v>
      </c>
      <c r="H56" s="32">
        <v>2.7009027777777778E-3</v>
      </c>
      <c r="J56" s="39">
        <v>1.0858530092592591E-2</v>
      </c>
    </row>
    <row r="57" spans="1:10" x14ac:dyDescent="0.25">
      <c r="A57" s="23">
        <v>55</v>
      </c>
      <c r="B57" s="23">
        <v>1461</v>
      </c>
      <c r="C57" s="24" t="s">
        <v>292</v>
      </c>
      <c r="D57" s="24" t="s">
        <v>158</v>
      </c>
      <c r="E57" s="32">
        <v>2.5111226851851852E-3</v>
      </c>
      <c r="F57" s="32">
        <v>2.8771296296296301E-3</v>
      </c>
      <c r="G57" s="32">
        <v>2.7281365740740742E-3</v>
      </c>
      <c r="H57" s="32">
        <v>2.7905787037037035E-3</v>
      </c>
      <c r="I57" s="41" t="s">
        <v>180</v>
      </c>
      <c r="J57" s="39">
        <v>1.0906967592592591E-2</v>
      </c>
    </row>
    <row r="58" spans="1:10" x14ac:dyDescent="0.25">
      <c r="A58" s="23">
        <v>56</v>
      </c>
      <c r="B58" s="23">
        <v>177</v>
      </c>
      <c r="C58" s="24" t="s">
        <v>269</v>
      </c>
      <c r="D58" s="24" t="s">
        <v>270</v>
      </c>
      <c r="E58" s="32">
        <v>2.6861805555555558E-3</v>
      </c>
      <c r="F58" s="32">
        <v>2.7781134259259256E-3</v>
      </c>
      <c r="G58" s="32">
        <v>2.7848611111111112E-3</v>
      </c>
      <c r="H58" s="32">
        <v>2.7608449074074076E-3</v>
      </c>
      <c r="J58" s="39">
        <v>1.1009999999999999E-2</v>
      </c>
    </row>
    <row r="59" spans="1:10" x14ac:dyDescent="0.25">
      <c r="A59" s="23">
        <v>57</v>
      </c>
      <c r="B59" s="23">
        <v>69</v>
      </c>
      <c r="C59" s="24" t="s">
        <v>62</v>
      </c>
      <c r="D59" s="24" t="s">
        <v>63</v>
      </c>
      <c r="E59" s="32">
        <v>2.6365393518518517E-3</v>
      </c>
      <c r="F59" s="32">
        <v>2.8952199074074071E-3</v>
      </c>
      <c r="G59" s="32">
        <v>2.7547453703703705E-3</v>
      </c>
      <c r="H59" s="32">
        <v>2.6719907407407404E-3</v>
      </c>
      <c r="I59" s="42">
        <v>3.472222222222222E-3</v>
      </c>
      <c r="J59" s="39">
        <v>1.1016365740740741E-2</v>
      </c>
    </row>
    <row r="60" spans="1:10" x14ac:dyDescent="0.25">
      <c r="A60" s="23">
        <v>58</v>
      </c>
      <c r="B60" s="23">
        <v>156</v>
      </c>
      <c r="C60" s="24" t="s">
        <v>278</v>
      </c>
      <c r="D60" s="24" t="s">
        <v>279</v>
      </c>
      <c r="E60" s="32">
        <v>2.7271759259259259E-3</v>
      </c>
      <c r="F60" s="32">
        <v>2.8240162037037036E-3</v>
      </c>
      <c r="G60" s="32">
        <v>2.7399652777777774E-3</v>
      </c>
      <c r="H60" s="32">
        <v>2.7253125000000003E-3</v>
      </c>
      <c r="I60" s="42">
        <v>3.472222222222222E-3</v>
      </c>
      <c r="J60" s="39">
        <v>1.1074340277777777E-2</v>
      </c>
    </row>
    <row r="61" spans="1:10" x14ac:dyDescent="0.25">
      <c r="A61" s="23">
        <v>59</v>
      </c>
      <c r="B61" s="23">
        <v>92</v>
      </c>
      <c r="C61" s="24" t="s">
        <v>86</v>
      </c>
      <c r="D61" s="24" t="s">
        <v>77</v>
      </c>
      <c r="E61" s="32">
        <v>2.7768634259259257E-3</v>
      </c>
      <c r="F61" s="32">
        <v>2.7696527777777776E-3</v>
      </c>
      <c r="G61" s="32">
        <v>2.7738888888888887E-3</v>
      </c>
      <c r="H61" s="32">
        <v>2.7583564814814814E-3</v>
      </c>
      <c r="J61" s="39">
        <v>1.1078761574074074E-2</v>
      </c>
    </row>
    <row r="62" spans="1:10" x14ac:dyDescent="0.25">
      <c r="A62" s="23">
        <v>60</v>
      </c>
      <c r="B62" s="23">
        <v>20</v>
      </c>
      <c r="C62" s="24" t="s">
        <v>258</v>
      </c>
      <c r="D62" s="24" t="s">
        <v>259</v>
      </c>
      <c r="E62" s="32">
        <v>2.6897569444444443E-3</v>
      </c>
      <c r="F62" s="32">
        <v>2.8989120370370366E-3</v>
      </c>
      <c r="G62" s="32">
        <v>2.7572916666666666E-3</v>
      </c>
      <c r="H62" s="32">
        <v>2.7394675925925924E-3</v>
      </c>
      <c r="J62" s="39">
        <v>1.1085428240740741E-2</v>
      </c>
    </row>
    <row r="63" spans="1:10" x14ac:dyDescent="0.25">
      <c r="A63" s="23">
        <v>61</v>
      </c>
      <c r="B63" s="23">
        <v>21</v>
      </c>
      <c r="C63" s="24" t="s">
        <v>260</v>
      </c>
      <c r="D63" s="24" t="s">
        <v>50</v>
      </c>
      <c r="E63" s="32">
        <v>2.6811111111111115E-3</v>
      </c>
      <c r="F63" s="32">
        <v>2.8315277777777779E-3</v>
      </c>
      <c r="G63" s="32">
        <v>2.8057523148148147E-3</v>
      </c>
      <c r="H63" s="32">
        <v>2.7759722222222218E-3</v>
      </c>
      <c r="J63" s="39">
        <v>1.1094363425925928E-2</v>
      </c>
    </row>
    <row r="64" spans="1:10" x14ac:dyDescent="0.25">
      <c r="A64" s="23">
        <v>62</v>
      </c>
      <c r="B64" s="23">
        <v>180</v>
      </c>
      <c r="C64" s="24" t="s">
        <v>271</v>
      </c>
      <c r="D64" s="24" t="s">
        <v>81</v>
      </c>
      <c r="E64" s="32">
        <v>2.7956365740740741E-3</v>
      </c>
      <c r="F64" s="32">
        <v>2.8613657407407407E-3</v>
      </c>
      <c r="G64" s="32">
        <v>2.7616782407407403E-3</v>
      </c>
      <c r="H64" s="32">
        <v>2.7418634259259258E-3</v>
      </c>
      <c r="J64" s="39">
        <v>1.1160543981481481E-2</v>
      </c>
    </row>
    <row r="65" spans="1:10" x14ac:dyDescent="0.25">
      <c r="A65" s="23">
        <v>63</v>
      </c>
      <c r="B65" s="23">
        <v>80</v>
      </c>
      <c r="C65" s="24" t="s">
        <v>123</v>
      </c>
      <c r="D65" s="24" t="s">
        <v>124</v>
      </c>
      <c r="E65" s="32">
        <v>2.6679398148148144E-3</v>
      </c>
      <c r="F65" s="32">
        <v>2.9914467592592592E-3</v>
      </c>
      <c r="G65" s="32">
        <v>2.7799537037037042E-3</v>
      </c>
      <c r="H65" s="32">
        <v>2.7617013888888886E-3</v>
      </c>
      <c r="J65" s="39">
        <v>1.1201041666666666E-2</v>
      </c>
    </row>
    <row r="66" spans="1:10" x14ac:dyDescent="0.25">
      <c r="A66" s="23">
        <v>64</v>
      </c>
      <c r="B66" s="23">
        <v>124</v>
      </c>
      <c r="C66" s="24" t="s">
        <v>272</v>
      </c>
      <c r="D66" s="24" t="s">
        <v>273</v>
      </c>
      <c r="E66" s="32">
        <v>2.7221064814814812E-3</v>
      </c>
      <c r="F66" s="32">
        <v>2.7829976851851852E-3</v>
      </c>
      <c r="G66" s="32">
        <v>2.7415509259259264E-3</v>
      </c>
      <c r="H66" s="32">
        <v>2.657523148148148E-3</v>
      </c>
      <c r="I66" s="42">
        <v>2.0833333333333332E-2</v>
      </c>
      <c r="J66" s="39">
        <v>1.1251400462962961E-2</v>
      </c>
    </row>
    <row r="67" spans="1:10" x14ac:dyDescent="0.25">
      <c r="A67" s="23">
        <v>65</v>
      </c>
      <c r="B67" s="23">
        <v>106</v>
      </c>
      <c r="C67" s="24" t="s">
        <v>201</v>
      </c>
      <c r="D67" s="24" t="s">
        <v>50</v>
      </c>
      <c r="E67" s="32">
        <v>2.6234606481481478E-3</v>
      </c>
      <c r="F67" s="32">
        <v>2.801041666666667E-3</v>
      </c>
      <c r="G67" s="32">
        <v>2.6895717592592596E-3</v>
      </c>
      <c r="H67" s="32">
        <v>2.7535763888888887E-3</v>
      </c>
      <c r="I67" s="42">
        <v>2.4305555555555556E-2</v>
      </c>
      <c r="J67" s="39">
        <v>1.1272743055555555E-2</v>
      </c>
    </row>
    <row r="68" spans="1:10" x14ac:dyDescent="0.25">
      <c r="A68" s="23">
        <v>66</v>
      </c>
      <c r="B68" s="23">
        <v>75</v>
      </c>
      <c r="C68" s="24" t="s">
        <v>274</v>
      </c>
      <c r="D68" s="24" t="s">
        <v>194</v>
      </c>
      <c r="E68" s="32">
        <v>2.8694675925925923E-3</v>
      </c>
      <c r="F68" s="32">
        <v>2.9036805555555556E-3</v>
      </c>
      <c r="G68" s="32">
        <v>2.8437152777777779E-3</v>
      </c>
      <c r="H68" s="32">
        <v>2.6839236111111113E-3</v>
      </c>
      <c r="J68" s="39">
        <v>1.1300787037037038E-2</v>
      </c>
    </row>
    <row r="69" spans="1:10" x14ac:dyDescent="0.25">
      <c r="A69" s="23">
        <v>67</v>
      </c>
      <c r="B69" s="23">
        <v>148</v>
      </c>
      <c r="C69" s="24" t="s">
        <v>261</v>
      </c>
      <c r="D69" s="24" t="s">
        <v>144</v>
      </c>
      <c r="E69" s="36">
        <v>2.9861111111111113E-3</v>
      </c>
      <c r="F69" s="32">
        <v>2.777962962962963E-3</v>
      </c>
      <c r="G69" s="32">
        <v>2.7991319444444444E-3</v>
      </c>
      <c r="H69" s="32">
        <v>2.7746412037037041E-3</v>
      </c>
      <c r="J69" s="39">
        <v>1.1337847222222223E-2</v>
      </c>
    </row>
    <row r="70" spans="1:10" x14ac:dyDescent="0.25">
      <c r="A70" s="23">
        <v>68</v>
      </c>
      <c r="B70" s="23">
        <v>153</v>
      </c>
      <c r="C70" s="24" t="s">
        <v>262</v>
      </c>
      <c r="D70" s="24" t="s">
        <v>205</v>
      </c>
      <c r="E70" s="36">
        <v>2.9861111111111113E-3</v>
      </c>
      <c r="F70" s="32">
        <v>2.7926273148148151E-3</v>
      </c>
      <c r="G70" s="32">
        <v>2.7967129629629631E-3</v>
      </c>
      <c r="H70" s="32">
        <v>2.7796412037037039E-3</v>
      </c>
      <c r="J70" s="39">
        <v>1.1355092592592592E-2</v>
      </c>
    </row>
    <row r="71" spans="1:10" x14ac:dyDescent="0.25">
      <c r="A71" s="23">
        <v>69</v>
      </c>
      <c r="B71" s="23">
        <v>122</v>
      </c>
      <c r="C71" s="24" t="s">
        <v>215</v>
      </c>
      <c r="D71" s="24" t="s">
        <v>106</v>
      </c>
      <c r="E71" s="32">
        <v>2.8742361111111108E-3</v>
      </c>
      <c r="F71" s="32">
        <v>2.9223032407407405E-3</v>
      </c>
      <c r="G71" s="32">
        <v>2.818275462962963E-3</v>
      </c>
      <c r="H71" s="32">
        <v>2.7410069444444448E-3</v>
      </c>
      <c r="J71" s="39">
        <v>1.135582175925926E-2</v>
      </c>
    </row>
    <row r="72" spans="1:10" x14ac:dyDescent="0.25">
      <c r="A72" s="23">
        <v>70</v>
      </c>
      <c r="B72" s="23">
        <v>141</v>
      </c>
      <c r="C72" s="24" t="s">
        <v>280</v>
      </c>
      <c r="D72" s="24" t="s">
        <v>137</v>
      </c>
      <c r="E72" s="32">
        <v>2.8200694444444445E-3</v>
      </c>
      <c r="F72" s="32">
        <v>2.9773032407407404E-3</v>
      </c>
      <c r="G72" s="36">
        <v>2.7893518518518519E-3</v>
      </c>
      <c r="H72" s="36">
        <v>2.7777777777777779E-3</v>
      </c>
      <c r="J72" s="39">
        <v>1.1364502314814817E-2</v>
      </c>
    </row>
    <row r="73" spans="1:10" x14ac:dyDescent="0.25">
      <c r="A73" s="23">
        <v>71</v>
      </c>
      <c r="B73" s="23">
        <v>113</v>
      </c>
      <c r="C73" s="24" t="s">
        <v>283</v>
      </c>
      <c r="D73" s="24" t="s">
        <v>284</v>
      </c>
      <c r="E73" s="32">
        <v>2.7616898148148145E-3</v>
      </c>
      <c r="F73" s="32">
        <v>2.8514930555555555E-3</v>
      </c>
      <c r="G73" s="32">
        <v>2.7165856481481481E-3</v>
      </c>
      <c r="H73" s="36">
        <v>3.1249999999999997E-3</v>
      </c>
      <c r="J73" s="39">
        <v>1.1454768518518519E-2</v>
      </c>
    </row>
    <row r="74" spans="1:10" x14ac:dyDescent="0.25">
      <c r="A74" s="23">
        <v>72</v>
      </c>
      <c r="B74" s="23">
        <v>127</v>
      </c>
      <c r="C74" s="24" t="s">
        <v>263</v>
      </c>
      <c r="D74" s="24" t="s">
        <v>42</v>
      </c>
      <c r="E74" s="32">
        <v>2.9343865740740741E-3</v>
      </c>
      <c r="F74" s="32">
        <v>2.8842245370370371E-3</v>
      </c>
      <c r="G74" s="32">
        <v>2.8876388888888888E-3</v>
      </c>
      <c r="H74" s="32">
        <v>2.9391550925925922E-3</v>
      </c>
      <c r="J74" s="39">
        <v>1.1645405092592593E-2</v>
      </c>
    </row>
    <row r="75" spans="1:10" x14ac:dyDescent="0.25">
      <c r="A75" s="23">
        <v>73</v>
      </c>
      <c r="B75" s="23">
        <v>84</v>
      </c>
      <c r="C75" s="24" t="s">
        <v>224</v>
      </c>
      <c r="D75" s="24" t="s">
        <v>225</v>
      </c>
      <c r="E75" s="32">
        <v>2.9156481481481481E-3</v>
      </c>
      <c r="F75" s="32">
        <v>2.9560532407407404E-3</v>
      </c>
      <c r="G75" s="32">
        <v>2.8739699074074071E-3</v>
      </c>
      <c r="H75" s="32">
        <v>2.9011111111111113E-3</v>
      </c>
      <c r="J75" s="39">
        <v>1.1646782407407406E-2</v>
      </c>
    </row>
    <row r="76" spans="1:10" x14ac:dyDescent="0.25">
      <c r="A76" s="23">
        <v>74</v>
      </c>
      <c r="B76" s="23">
        <v>150</v>
      </c>
      <c r="C76" s="24" t="s">
        <v>230</v>
      </c>
      <c r="D76" s="24" t="s">
        <v>118</v>
      </c>
      <c r="E76" s="32">
        <v>2.9896296296296298E-3</v>
      </c>
      <c r="F76" s="32">
        <v>3.0134375000000001E-3</v>
      </c>
      <c r="G76" s="32">
        <v>2.8208564814814815E-3</v>
      </c>
      <c r="H76" s="32">
        <v>2.9108333333333334E-3</v>
      </c>
      <c r="J76" s="39">
        <v>1.1734756944444445E-2</v>
      </c>
    </row>
    <row r="77" spans="1:10" x14ac:dyDescent="0.25">
      <c r="A77" s="23">
        <v>75</v>
      </c>
      <c r="B77" s="23">
        <v>571</v>
      </c>
      <c r="C77" s="24" t="s">
        <v>292</v>
      </c>
      <c r="D77" s="24" t="s">
        <v>242</v>
      </c>
      <c r="E77" s="32">
        <v>3.0636458333333332E-3</v>
      </c>
      <c r="F77" s="32">
        <v>2.8490393518518522E-3</v>
      </c>
      <c r="G77" s="32">
        <v>2.8345254629629627E-3</v>
      </c>
      <c r="H77" s="32">
        <v>2.9946759259259254E-3</v>
      </c>
      <c r="I77" s="41" t="s">
        <v>180</v>
      </c>
      <c r="J77" s="39">
        <v>1.1741886574074075E-2</v>
      </c>
    </row>
    <row r="78" spans="1:10" x14ac:dyDescent="0.25">
      <c r="A78" s="23">
        <v>76</v>
      </c>
      <c r="B78" s="23">
        <v>101</v>
      </c>
      <c r="C78" s="24" t="s">
        <v>199</v>
      </c>
      <c r="D78" s="24" t="s">
        <v>200</v>
      </c>
      <c r="E78" s="32">
        <v>2.7231944444444448E-3</v>
      </c>
      <c r="F78" s="32">
        <v>2.9909722222222226E-3</v>
      </c>
      <c r="G78" s="32">
        <v>3.1785879629629629E-3</v>
      </c>
      <c r="H78" s="32">
        <v>2.9265740740740745E-3</v>
      </c>
      <c r="I78" s="42">
        <v>3.472222222222222E-3</v>
      </c>
      <c r="J78" s="39">
        <v>1.1877199074074073E-2</v>
      </c>
    </row>
    <row r="79" spans="1:10" x14ac:dyDescent="0.25">
      <c r="A79" s="23">
        <v>77</v>
      </c>
      <c r="B79" s="23">
        <v>98</v>
      </c>
      <c r="C79" s="24" t="s">
        <v>285</v>
      </c>
      <c r="D79" s="24" t="s">
        <v>286</v>
      </c>
      <c r="E79" s="32">
        <v>2.8614120370370373E-3</v>
      </c>
      <c r="F79" s="32">
        <v>3.1335648148148147E-3</v>
      </c>
      <c r="G79" s="32">
        <v>2.9375115740740737E-3</v>
      </c>
      <c r="H79" s="32">
        <v>2.9626388888888884E-3</v>
      </c>
      <c r="J79" s="39">
        <v>1.1895127314814817E-2</v>
      </c>
    </row>
    <row r="80" spans="1:10" x14ac:dyDescent="0.25">
      <c r="A80" s="23">
        <v>78</v>
      </c>
      <c r="B80" s="23">
        <v>83</v>
      </c>
      <c r="C80" s="24" t="s">
        <v>275</v>
      </c>
      <c r="D80" s="24" t="s">
        <v>265</v>
      </c>
      <c r="E80" s="32">
        <v>3.1094212962962959E-3</v>
      </c>
      <c r="F80" s="32">
        <v>3.1346875000000003E-3</v>
      </c>
      <c r="G80" s="36">
        <v>2.9745370370370373E-3</v>
      </c>
      <c r="H80" s="36">
        <v>2.8124999999999995E-3</v>
      </c>
      <c r="J80" s="39">
        <v>1.2031145833333335E-2</v>
      </c>
    </row>
    <row r="81" spans="1:10" x14ac:dyDescent="0.25">
      <c r="A81" s="23">
        <v>79</v>
      </c>
      <c r="B81" s="23">
        <v>100</v>
      </c>
      <c r="C81" s="24" t="s">
        <v>276</v>
      </c>
      <c r="D81" s="24" t="s">
        <v>77</v>
      </c>
      <c r="E81" s="32">
        <v>3.0480439814814814E-3</v>
      </c>
      <c r="F81" s="32">
        <v>3.3078240740740741E-3</v>
      </c>
      <c r="G81" s="32">
        <v>2.9277893518518516E-3</v>
      </c>
      <c r="H81" s="36">
        <v>2.8124999999999995E-3</v>
      </c>
      <c r="J81" s="39">
        <v>1.2096157407407408E-2</v>
      </c>
    </row>
    <row r="82" spans="1:10" x14ac:dyDescent="0.25">
      <c r="A82" s="23">
        <v>80</v>
      </c>
      <c r="B82" s="23">
        <v>158</v>
      </c>
      <c r="C82" s="24" t="s">
        <v>264</v>
      </c>
      <c r="D82" s="24" t="s">
        <v>52</v>
      </c>
      <c r="E82" s="32">
        <v>2.7461458333333331E-3</v>
      </c>
      <c r="F82" s="32">
        <v>2.7355208333333329E-3</v>
      </c>
      <c r="G82" s="36">
        <v>3.2638888888888891E-3</v>
      </c>
      <c r="H82" s="36">
        <v>3.4953703703703705E-3</v>
      </c>
      <c r="I82" s="42">
        <v>3.472222222222222E-3</v>
      </c>
      <c r="J82" s="39">
        <v>1.2298796296296296E-2</v>
      </c>
    </row>
    <row r="83" spans="1:10" x14ac:dyDescent="0.25">
      <c r="A83" s="23">
        <v>81</v>
      </c>
      <c r="B83" s="23">
        <v>103</v>
      </c>
      <c r="C83" s="24" t="s">
        <v>202</v>
      </c>
      <c r="D83" s="24" t="s">
        <v>203</v>
      </c>
      <c r="E83" s="32">
        <v>2.8931481481481482E-3</v>
      </c>
      <c r="F83" s="32">
        <v>3.2828819444444442E-3</v>
      </c>
      <c r="G83" s="32">
        <v>3.2079282407407408E-3</v>
      </c>
      <c r="H83" s="32">
        <v>3.4413078703703706E-3</v>
      </c>
      <c r="J83" s="39">
        <v>1.2825266203703702E-2</v>
      </c>
    </row>
    <row r="84" spans="1:10" x14ac:dyDescent="0.25">
      <c r="A84" s="23">
        <v>82</v>
      </c>
      <c r="B84" s="23">
        <v>104</v>
      </c>
      <c r="C84" s="24" t="s">
        <v>287</v>
      </c>
      <c r="D84" s="24" t="s">
        <v>288</v>
      </c>
      <c r="E84" s="32">
        <v>3.7882638888888892E-3</v>
      </c>
      <c r="F84" s="32">
        <v>3.1557175925925923E-3</v>
      </c>
      <c r="G84" s="32">
        <v>3.1045023148148147E-3</v>
      </c>
      <c r="H84" s="32">
        <v>2.981574074074074E-3</v>
      </c>
      <c r="J84" s="39">
        <v>1.3030057870370371E-2</v>
      </c>
    </row>
    <row r="85" spans="1:10" x14ac:dyDescent="0.25">
      <c r="A85" s="23">
        <v>83</v>
      </c>
      <c r="B85" s="23">
        <v>1041</v>
      </c>
      <c r="C85" s="24" t="s">
        <v>289</v>
      </c>
      <c r="D85" s="24" t="s">
        <v>288</v>
      </c>
      <c r="E85" s="32">
        <v>3.4520717592592589E-3</v>
      </c>
      <c r="F85" s="32">
        <v>3.2454398148148151E-3</v>
      </c>
      <c r="G85" s="32">
        <v>3.3166550925925928E-3</v>
      </c>
      <c r="H85" s="32">
        <v>3.0680671296296294E-3</v>
      </c>
      <c r="J85" s="39">
        <v>1.3082233796296297E-2</v>
      </c>
    </row>
    <row r="86" spans="1:10" x14ac:dyDescent="0.25">
      <c r="A86" s="23">
        <v>84</v>
      </c>
      <c r="B86" s="23">
        <v>90</v>
      </c>
      <c r="C86" s="24" t="s">
        <v>24</v>
      </c>
      <c r="D86" s="24" t="s">
        <v>25</v>
      </c>
      <c r="E86" s="32">
        <v>2.5782060185185183E-3</v>
      </c>
      <c r="F86" s="32">
        <v>2.7415046296296298E-3</v>
      </c>
      <c r="G86" s="32">
        <v>2.6062615740740738E-3</v>
      </c>
      <c r="H86" s="32">
        <v>5.3269791666666665E-3</v>
      </c>
      <c r="J86" s="39">
        <v>1.3252951388888891E-2</v>
      </c>
    </row>
    <row r="87" spans="1:10" x14ac:dyDescent="0.25">
      <c r="A87" s="23">
        <v>85</v>
      </c>
      <c r="B87" s="23">
        <v>154</v>
      </c>
      <c r="C87" s="24" t="s">
        <v>255</v>
      </c>
      <c r="D87" s="24" t="s">
        <v>256</v>
      </c>
      <c r="E87" s="32">
        <v>3.0967476851851855E-3</v>
      </c>
      <c r="F87" s="32">
        <v>3.5583680555555559E-3</v>
      </c>
      <c r="G87" s="32">
        <v>3.1541782407407408E-3</v>
      </c>
      <c r="H87" s="32">
        <v>3.4608796296296293E-3</v>
      </c>
      <c r="I87" s="42">
        <v>6.9444444444444441E-3</v>
      </c>
      <c r="J87" s="39">
        <v>1.3385914351851852E-2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Бюджет</vt:lpstr>
      <vt:lpstr>Баллы</vt:lpstr>
      <vt:lpstr>Баллы абсолют</vt:lpstr>
      <vt:lpstr>1 этап</vt:lpstr>
      <vt:lpstr>1 абсолют</vt:lpstr>
      <vt:lpstr>2 этап</vt:lpstr>
      <vt:lpstr>2 абсолют</vt:lpstr>
      <vt:lpstr>3 этап</vt:lpstr>
      <vt:lpstr>3 абсолют</vt:lpstr>
      <vt:lpstr>4 этап</vt:lpstr>
      <vt:lpstr>4 абсолют</vt:lpstr>
      <vt:lpstr>5 этап</vt:lpstr>
      <vt:lpstr>5 абсолют</vt:lpstr>
      <vt:lpstr>6 этап</vt:lpstr>
      <vt:lpstr>6 абсолют</vt:lpstr>
      <vt:lpstr>7 этап</vt:lpstr>
      <vt:lpstr>7 абсолют</vt:lpstr>
      <vt:lpstr>8 Этап</vt:lpstr>
      <vt:lpstr>8 абсолют</vt:lpstr>
      <vt:lpstr>Битва</vt:lpstr>
      <vt:lpstr>Баллы 6 этапов</vt:lpstr>
      <vt:lpstr>Баллы абсолют 6 этапов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Ryukin</dc:creator>
  <cp:lastModifiedBy>Andre</cp:lastModifiedBy>
  <cp:lastPrinted>2016-02-23T08:06:15Z</cp:lastPrinted>
  <dcterms:created xsi:type="dcterms:W3CDTF">2015-12-20T13:16:41Z</dcterms:created>
  <dcterms:modified xsi:type="dcterms:W3CDTF">2016-07-07T03:50:40Z</dcterms:modified>
</cp:coreProperties>
</file>