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1C4153A-6D56-4BE2-A130-A12F1342D6FE}" xr6:coauthVersionLast="47" xr6:coauthVersionMax="47" xr10:uidLastSave="{00000000-0000-0000-0000-000000000000}"/>
  <bookViews>
    <workbookView xWindow="26100" yWindow="4545" windowWidth="28800" windowHeight="7395" xr2:uid="{00000000-000D-0000-FFFF-FFFF00000000}"/>
  </bookViews>
  <sheets>
    <sheet name="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4" l="1"/>
  <c r="E42" i="4"/>
  <c r="F23" i="4"/>
  <c r="F42" i="4" s="1"/>
  <c r="F35" i="4"/>
  <c r="F8" i="4"/>
  <c r="D12" i="4"/>
  <c r="F11" i="4"/>
  <c r="E11" i="4" s="1"/>
  <c r="D11" i="4" s="1"/>
  <c r="E9" i="4"/>
  <c r="F9" i="4" s="1"/>
  <c r="F27" i="4"/>
  <c r="F10" i="4" l="1"/>
  <c r="F13" i="4" s="1"/>
  <c r="F37" i="4"/>
  <c r="F25" i="4"/>
  <c r="F24" i="4" l="1"/>
  <c r="E17" i="4"/>
  <c r="F19" i="4" l="1"/>
  <c r="F32" i="4" l="1"/>
  <c r="F20" i="4"/>
  <c r="F17" i="4" s="1"/>
  <c r="F22" i="4"/>
  <c r="F40" i="4"/>
  <c r="F41" i="4"/>
  <c r="E39" i="4"/>
  <c r="F39" i="4" l="1"/>
  <c r="F36" i="4"/>
  <c r="F30" i="4" l="1"/>
  <c r="F21" i="4" l="1"/>
  <c r="F26" i="4" l="1"/>
  <c r="F43" i="4" l="1"/>
  <c r="F33" i="4" l="1"/>
  <c r="F31" i="4"/>
  <c r="F29" i="4"/>
  <c r="F28" i="4"/>
  <c r="F44" i="4" l="1"/>
  <c r="E21" i="4" l="1"/>
  <c r="E44" i="4" s="1"/>
</calcChain>
</file>

<file path=xl/sharedStrings.xml><?xml version="1.0" encoding="utf-8"?>
<sst xmlns="http://schemas.openxmlformats.org/spreadsheetml/2006/main" count="60" uniqueCount="55">
  <si>
    <t>№п/п</t>
  </si>
  <si>
    <t>СТАТЬИ ДОХОДОВ</t>
  </si>
  <si>
    <t>ВСЕГО ЗА МЕСЯЦ</t>
  </si>
  <si>
    <t>ВСЕГО ЗА ГОД</t>
  </si>
  <si>
    <t>1.1.</t>
  </si>
  <si>
    <t>Содержание  общедомового имущества</t>
  </si>
  <si>
    <t>1.2.</t>
  </si>
  <si>
    <t>ВСЕГО ДОХОДОВ</t>
  </si>
  <si>
    <t>СТАТЬИ РАССХОДОВ</t>
  </si>
  <si>
    <t>Административно-управленческие расходы, всего:</t>
  </si>
  <si>
    <t>2.1.</t>
  </si>
  <si>
    <t>ФОТ, в том числе:</t>
  </si>
  <si>
    <t>2.2.</t>
  </si>
  <si>
    <t>НАЛОГИ</t>
  </si>
  <si>
    <t>Юридические услуги</t>
  </si>
  <si>
    <t>3.</t>
  </si>
  <si>
    <t>Расходы на содержание и техническое обслуживание общего имущества МКД в т.ч.:</t>
  </si>
  <si>
    <t>Содержание и текущий ремонт общедомового имущества , в т.ч.:</t>
  </si>
  <si>
    <t>Хозяйственные расходы в т.ч.</t>
  </si>
  <si>
    <t>материалы на сантехнические, электрические работы</t>
  </si>
  <si>
    <t>ВСЕГО РАСХОДОВ</t>
  </si>
  <si>
    <t>Председатель</t>
  </si>
  <si>
    <t>Бухгалтер</t>
  </si>
  <si>
    <t>Размещение интернет оборудования провайдеров</t>
  </si>
  <si>
    <t>ТО ВДГО</t>
  </si>
  <si>
    <t>Подготовка теплового узла к отопительному сезону</t>
  </si>
  <si>
    <t>Содержание преддомовой территории</t>
  </si>
  <si>
    <t>Содержание общественных мест пользования</t>
  </si>
  <si>
    <t>Чистка подвалов</t>
  </si>
  <si>
    <t>_</t>
  </si>
  <si>
    <t>Итого</t>
  </si>
  <si>
    <t>Расходы по задолженности коммунальных услуг жильцами</t>
  </si>
  <si>
    <t xml:space="preserve">Непредвиденные расходы (аварийные работы) </t>
  </si>
  <si>
    <t>оборудование, хозинвентарь, материалы, канцтовары</t>
  </si>
  <si>
    <t>1.3.</t>
  </si>
  <si>
    <t>Отчисление налога</t>
  </si>
  <si>
    <t>ТО оборудования и конструктивных элементов в цокольном этаже, в местах общего пользования и на кровле дома</t>
  </si>
  <si>
    <t>Электронный ключ подписи</t>
  </si>
  <si>
    <t>Ремонт домофоных дверей</t>
  </si>
  <si>
    <t>ИТОГО РАСХОДОВ</t>
  </si>
  <si>
    <t>Расходы на оплату ОДН на эл.энергию и воду</t>
  </si>
  <si>
    <t> Смета доходов и расходов по ЖСК "Ситценабивник -2" на 2024 г.</t>
  </si>
  <si>
    <t>2. Смета расходов на 2024 год.</t>
  </si>
  <si>
    <t>1.4.</t>
  </si>
  <si>
    <t>ТО ВКГО и вентканалов</t>
  </si>
  <si>
    <r>
      <t>ВСЕГО М</t>
    </r>
    <r>
      <rPr>
        <b/>
        <vertAlign val="superscript"/>
        <sz val="10"/>
        <color rgb="FF2F393E"/>
        <rFont val="Arial"/>
        <family val="2"/>
        <charset val="204"/>
      </rPr>
      <t>2</t>
    </r>
  </si>
  <si>
    <r>
      <t>СТАВКА ЗА 1 М</t>
    </r>
    <r>
      <rPr>
        <b/>
        <vertAlign val="superscript"/>
        <sz val="10"/>
        <color rgb="FF2F393E"/>
        <rFont val="Arial"/>
        <family val="2"/>
        <charset val="204"/>
      </rPr>
      <t>2</t>
    </r>
  </si>
  <si>
    <t>Утверждена Общим собранием собственников</t>
  </si>
  <si>
    <t>жилых помещений ЖСК "Ситценабивник-2"</t>
  </si>
  <si>
    <t>Остаток на 01.01.2023 по счету 40703810740400100112</t>
  </si>
  <si>
    <t>ТО ВКГО и вентканалы</t>
  </si>
  <si>
    <t>Бухгалтерские услуги ООО "Альтернатива"</t>
  </si>
  <si>
    <t>Банковская комиссия</t>
  </si>
  <si>
    <t>1. Смета доходов за 2023 год.</t>
  </si>
  <si>
    <t>(Протокол №1, от 25.04.2024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</si>
</sst>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₽"/>
  </numFmts>
  <fonts count="10" x14ac:knownFonts="1">
    <font>
      <sz val="11"/>
      <color theme="1"/>
      <name val="Calibri"/>
      <family val="2"/>
      <scheme val="minor"/>
    </font>
    <font>
      <b/>
      <i/>
      <sz val="10"/>
      <color rgb="FF2F393E"/>
      <name val="Arial"/>
      <family val="2"/>
      <charset val="204"/>
    </font>
    <font>
      <sz val="10"/>
      <color theme="1"/>
      <name val="Calibri"/>
      <family val="2"/>
      <scheme val="minor"/>
    </font>
    <font>
      <b/>
      <sz val="10"/>
      <color rgb="FF2F393E"/>
      <name val="Arial"/>
      <family val="2"/>
      <charset val="204"/>
    </font>
    <font>
      <b/>
      <vertAlign val="superscript"/>
      <sz val="10"/>
      <color rgb="FF2F393E"/>
      <name val="Arial"/>
      <family val="2"/>
      <charset val="204"/>
    </font>
    <font>
      <i/>
      <sz val="10"/>
      <color rgb="FF2F393E"/>
      <name val="Arial"/>
      <family val="2"/>
      <charset val="204"/>
    </font>
    <font>
      <sz val="10"/>
      <color rgb="FF2F393E"/>
      <name val="Arial"/>
      <family val="2"/>
      <charset val="204"/>
    </font>
    <font>
      <b/>
      <i/>
      <sz val="10"/>
      <color rgb="FFEB6B56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double">
        <color rgb="FF4CAF50"/>
      </left>
      <right style="double">
        <color rgb="FF4CAF50"/>
      </right>
      <top style="double">
        <color rgb="FF4CAF50"/>
      </top>
      <bottom style="double">
        <color rgb="FF4CAF50"/>
      </bottom>
      <diagonal/>
    </border>
    <border>
      <left style="double">
        <color rgb="FF4CAF50"/>
      </left>
      <right/>
      <top style="double">
        <color rgb="FF4CAF50"/>
      </top>
      <bottom style="double">
        <color rgb="FF4CAF50"/>
      </bottom>
      <diagonal/>
    </border>
    <border>
      <left/>
      <right/>
      <top style="double">
        <color rgb="FF4CAF50"/>
      </top>
      <bottom style="double">
        <color rgb="FF4CAF50"/>
      </bottom>
      <diagonal/>
    </border>
    <border>
      <left/>
      <right style="double">
        <color rgb="FF4CAF50"/>
      </right>
      <top style="double">
        <color rgb="FF4CAF50"/>
      </top>
      <bottom style="double">
        <color rgb="FF4CAF50"/>
      </bottom>
      <diagonal/>
    </border>
    <border>
      <left style="double">
        <color rgb="FF4CAF50"/>
      </left>
      <right style="double">
        <color rgb="FF4CAF50"/>
      </right>
      <top style="double">
        <color rgb="FF4CAF50"/>
      </top>
      <bottom/>
      <diagonal/>
    </border>
    <border>
      <left style="double">
        <color rgb="FF4CAF50"/>
      </left>
      <right style="double">
        <color rgb="FF4CAF50"/>
      </right>
      <top/>
      <bottom/>
      <diagonal/>
    </border>
    <border>
      <left style="double">
        <color rgb="FF4CAF50"/>
      </left>
      <right style="double">
        <color rgb="FF4CAF50"/>
      </right>
      <top/>
      <bottom style="double">
        <color rgb="FF4CAF50"/>
      </bottom>
      <diagonal/>
    </border>
    <border>
      <left/>
      <right/>
      <top/>
      <bottom style="double">
        <color rgb="FF4CAF50"/>
      </bottom>
      <diagonal/>
    </border>
    <border>
      <left style="double">
        <color rgb="FF4CAF50"/>
      </left>
      <right/>
      <top style="double">
        <color rgb="FF4CAF50"/>
      </top>
      <bottom/>
      <diagonal/>
    </border>
    <border>
      <left/>
      <right/>
      <top style="double">
        <color rgb="FF4CAF50"/>
      </top>
      <bottom/>
      <diagonal/>
    </border>
    <border>
      <left/>
      <right style="double">
        <color rgb="FF4CAF50"/>
      </right>
      <top style="double">
        <color rgb="FF4CAF50"/>
      </top>
      <bottom/>
      <diagonal/>
    </border>
    <border>
      <left style="double">
        <color rgb="FF4CAF50"/>
      </left>
      <right/>
      <top/>
      <bottom/>
      <diagonal/>
    </border>
    <border>
      <left/>
      <right style="double">
        <color rgb="FF4CAF50"/>
      </right>
      <top/>
      <bottom/>
      <diagonal/>
    </border>
    <border>
      <left style="double">
        <color rgb="FF4CAF50"/>
      </left>
      <right/>
      <top/>
      <bottom style="double">
        <color rgb="FF4CAF50"/>
      </bottom>
      <diagonal/>
    </border>
    <border>
      <left/>
      <right style="double">
        <color rgb="FF4CAF50"/>
      </right>
      <top/>
      <bottom style="double">
        <color rgb="FF4CAF5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8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1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zoomScaleNormal="100" workbookViewId="0">
      <selection activeCell="B19" sqref="B19:D19"/>
    </sheetView>
  </sheetViews>
  <sheetFormatPr defaultRowHeight="12.75" x14ac:dyDescent="0.2"/>
  <cols>
    <col min="1" max="1" width="6.5703125" style="2" customWidth="1"/>
    <col min="2" max="2" width="27.85546875" style="2" customWidth="1"/>
    <col min="3" max="3" width="10.7109375" style="2" customWidth="1"/>
    <col min="4" max="4" width="16.28515625" style="2" customWidth="1"/>
    <col min="5" max="6" width="18" style="2" customWidth="1"/>
    <col min="7" max="7" width="9.140625" style="2"/>
    <col min="8" max="9" width="10.28515625" style="2" bestFit="1" customWidth="1"/>
    <col min="10" max="10" width="9.140625" style="2"/>
    <col min="11" max="11" width="11.85546875" style="2" customWidth="1"/>
    <col min="12" max="13" width="9.140625" style="2"/>
    <col min="14" max="14" width="14.140625" style="2" customWidth="1"/>
    <col min="15" max="16384" width="9.140625" style="2"/>
  </cols>
  <sheetData>
    <row r="1" spans="1:11" x14ac:dyDescent="0.2">
      <c r="A1" s="29"/>
      <c r="B1" s="29"/>
      <c r="D1" s="30" t="s">
        <v>47</v>
      </c>
      <c r="E1" s="29"/>
      <c r="F1" s="29"/>
    </row>
    <row r="2" spans="1:11" x14ac:dyDescent="0.2">
      <c r="A2" s="29"/>
      <c r="B2" s="29"/>
      <c r="D2" s="30" t="s">
        <v>48</v>
      </c>
      <c r="E2" s="29"/>
      <c r="F2" s="29"/>
    </row>
    <row r="3" spans="1:11" x14ac:dyDescent="0.2">
      <c r="A3" s="29"/>
      <c r="B3" s="29"/>
      <c r="D3" s="30" t="s">
        <v>54</v>
      </c>
      <c r="E3" s="29"/>
      <c r="F3" s="29"/>
    </row>
    <row r="4" spans="1:11" ht="19.149999999999999" customHeight="1" x14ac:dyDescent="0.2">
      <c r="A4" s="1" t="s">
        <v>41</v>
      </c>
      <c r="B4" s="1"/>
      <c r="C4" s="1"/>
      <c r="D4" s="1"/>
      <c r="E4" s="1"/>
      <c r="F4" s="1"/>
    </row>
    <row r="5" spans="1:11" ht="11.45" customHeight="1" x14ac:dyDescent="0.2"/>
    <row r="6" spans="1:11" ht="19.899999999999999" customHeight="1" thickBot="1" x14ac:dyDescent="0.25">
      <c r="A6" s="3" t="s">
        <v>53</v>
      </c>
      <c r="B6" s="3"/>
      <c r="C6" s="3"/>
      <c r="D6" s="3"/>
      <c r="E6" s="3"/>
      <c r="F6" s="3"/>
    </row>
    <row r="7" spans="1:11" ht="27" thickTop="1" thickBot="1" x14ac:dyDescent="0.25">
      <c r="A7" s="4" t="s">
        <v>0</v>
      </c>
      <c r="B7" s="4" t="s">
        <v>1</v>
      </c>
      <c r="C7" s="4" t="s">
        <v>45</v>
      </c>
      <c r="D7" s="4" t="s">
        <v>46</v>
      </c>
      <c r="E7" s="4" t="s">
        <v>2</v>
      </c>
      <c r="F7" s="4" t="s">
        <v>3</v>
      </c>
    </row>
    <row r="8" spans="1:11" ht="26.25" customHeight="1" thickTop="1" thickBot="1" x14ac:dyDescent="0.25">
      <c r="A8" s="4" t="s">
        <v>4</v>
      </c>
      <c r="B8" s="5" t="s">
        <v>49</v>
      </c>
      <c r="C8" s="6" t="s">
        <v>29</v>
      </c>
      <c r="D8" s="6" t="s">
        <v>29</v>
      </c>
      <c r="E8" s="6" t="s">
        <v>29</v>
      </c>
      <c r="F8" s="7">
        <f>522904+60148</f>
        <v>583052</v>
      </c>
    </row>
    <row r="9" spans="1:11" ht="26.25" customHeight="1" thickTop="1" thickBot="1" x14ac:dyDescent="0.25">
      <c r="A9" s="4" t="s">
        <v>6</v>
      </c>
      <c r="B9" s="8" t="s">
        <v>5</v>
      </c>
      <c r="C9" s="9">
        <v>3552.6</v>
      </c>
      <c r="D9" s="9">
        <v>32.54</v>
      </c>
      <c r="E9" s="7">
        <f>C9*D9</f>
        <v>115601.60399999999</v>
      </c>
      <c r="F9" s="7">
        <f>E9*12</f>
        <v>1387219.2479999999</v>
      </c>
    </row>
    <row r="10" spans="1:11" ht="17.45" customHeight="1" thickTop="1" thickBot="1" x14ac:dyDescent="0.25">
      <c r="A10" s="4"/>
      <c r="B10" s="49" t="s">
        <v>30</v>
      </c>
      <c r="C10" s="50"/>
      <c r="D10" s="50"/>
      <c r="E10" s="51"/>
      <c r="F10" s="13">
        <f>SUM(F8:F9)</f>
        <v>1970271.2479999999</v>
      </c>
    </row>
    <row r="11" spans="1:11" ht="22.9" customHeight="1" thickTop="1" thickBot="1" x14ac:dyDescent="0.25">
      <c r="A11" s="4" t="s">
        <v>34</v>
      </c>
      <c r="B11" s="14" t="s">
        <v>44</v>
      </c>
      <c r="C11" s="9">
        <v>3552.6</v>
      </c>
      <c r="D11" s="15">
        <f>E11/C11</f>
        <v>3.4528701983523802</v>
      </c>
      <c r="E11" s="7">
        <f>F11/12</f>
        <v>12266.666666666666</v>
      </c>
      <c r="F11" s="7">
        <f>1840*80</f>
        <v>147200</v>
      </c>
    </row>
    <row r="12" spans="1:11" ht="27" customHeight="1" thickTop="1" thickBot="1" x14ac:dyDescent="0.25">
      <c r="A12" s="4" t="s">
        <v>43</v>
      </c>
      <c r="B12" s="8" t="s">
        <v>23</v>
      </c>
      <c r="C12" s="9">
        <v>3552.6</v>
      </c>
      <c r="D12" s="15">
        <f>E12/C12</f>
        <v>0.25333558520520183</v>
      </c>
      <c r="E12" s="7">
        <v>900</v>
      </c>
      <c r="F12" s="7">
        <v>10800</v>
      </c>
      <c r="K12" s="16"/>
    </row>
    <row r="13" spans="1:11" ht="20.45" customHeight="1" thickTop="1" thickBot="1" x14ac:dyDescent="0.25">
      <c r="A13" s="17" t="s">
        <v>7</v>
      </c>
      <c r="B13" s="18"/>
      <c r="C13" s="18"/>
      <c r="D13" s="19"/>
      <c r="E13" s="13"/>
      <c r="F13" s="13">
        <f>SUM(F10:F12)</f>
        <v>2128271.2479999997</v>
      </c>
      <c r="I13" s="20"/>
    </row>
    <row r="14" spans="1:11" ht="11.45" customHeight="1" thickTop="1" x14ac:dyDescent="0.2"/>
    <row r="15" spans="1:11" ht="21" customHeight="1" thickBot="1" x14ac:dyDescent="0.25">
      <c r="A15" s="3" t="s">
        <v>42</v>
      </c>
      <c r="B15" s="3"/>
      <c r="C15" s="3"/>
      <c r="D15" s="3"/>
      <c r="E15" s="21"/>
      <c r="F15" s="21"/>
    </row>
    <row r="16" spans="1:11" ht="18" customHeight="1" thickTop="1" thickBot="1" x14ac:dyDescent="0.25">
      <c r="A16" s="4" t="s">
        <v>0</v>
      </c>
      <c r="B16" s="17" t="s">
        <v>8</v>
      </c>
      <c r="C16" s="18"/>
      <c r="D16" s="19"/>
      <c r="E16" s="4" t="s">
        <v>2</v>
      </c>
      <c r="F16" s="4" t="s">
        <v>3</v>
      </c>
      <c r="H16" s="20"/>
    </row>
    <row r="17" spans="1:6" ht="18" customHeight="1" thickTop="1" thickBot="1" x14ac:dyDescent="0.25">
      <c r="A17" s="46" t="s">
        <v>9</v>
      </c>
      <c r="B17" s="47"/>
      <c r="C17" s="47"/>
      <c r="D17" s="48"/>
      <c r="E17" s="13">
        <f>E19+E20</f>
        <v>47866</v>
      </c>
      <c r="F17" s="13">
        <f>F20+F19</f>
        <v>574392</v>
      </c>
    </row>
    <row r="18" spans="1:6" ht="14.25" thickTop="1" thickBot="1" x14ac:dyDescent="0.25">
      <c r="A18" s="22" t="s">
        <v>10</v>
      </c>
      <c r="B18" s="23" t="s">
        <v>11</v>
      </c>
      <c r="C18" s="24"/>
      <c r="D18" s="25"/>
    </row>
    <row r="19" spans="1:6" ht="14.25" thickTop="1" thickBot="1" x14ac:dyDescent="0.25">
      <c r="A19" s="26"/>
      <c r="B19" s="31" t="s">
        <v>21</v>
      </c>
      <c r="C19" s="32"/>
      <c r="D19" s="33"/>
      <c r="E19" s="7">
        <v>28900</v>
      </c>
      <c r="F19" s="7">
        <f>E19*12</f>
        <v>346800</v>
      </c>
    </row>
    <row r="20" spans="1:6" ht="14.25" thickTop="1" thickBot="1" x14ac:dyDescent="0.25">
      <c r="A20" s="26"/>
      <c r="B20" s="31" t="s">
        <v>22</v>
      </c>
      <c r="C20" s="32"/>
      <c r="D20" s="33"/>
      <c r="E20" s="7">
        <v>18966</v>
      </c>
      <c r="F20" s="7">
        <f>E20*12</f>
        <v>227592</v>
      </c>
    </row>
    <row r="21" spans="1:6" ht="14.25" thickTop="1" thickBot="1" x14ac:dyDescent="0.25">
      <c r="A21" s="22" t="s">
        <v>12</v>
      </c>
      <c r="B21" s="17" t="s">
        <v>13</v>
      </c>
      <c r="C21" s="18"/>
      <c r="D21" s="19"/>
      <c r="E21" s="13">
        <f>E22</f>
        <v>20000</v>
      </c>
      <c r="F21" s="13">
        <f>F22</f>
        <v>240000</v>
      </c>
    </row>
    <row r="22" spans="1:6" ht="14.25" thickTop="1" thickBot="1" x14ac:dyDescent="0.25">
      <c r="A22" s="26"/>
      <c r="B22" s="10" t="s">
        <v>35</v>
      </c>
      <c r="C22" s="11"/>
      <c r="D22" s="12"/>
      <c r="E22" s="7">
        <v>20000</v>
      </c>
      <c r="F22" s="7">
        <f>E22*12</f>
        <v>240000</v>
      </c>
    </row>
    <row r="23" spans="1:6" ht="29.25" customHeight="1" thickTop="1" thickBot="1" x14ac:dyDescent="0.25">
      <c r="A23" s="22" t="s">
        <v>15</v>
      </c>
      <c r="B23" s="34" t="s">
        <v>16</v>
      </c>
      <c r="C23" s="35"/>
      <c r="D23" s="36"/>
      <c r="E23" s="13">
        <f>E24+E25+E26+E30+E31+E28+E29+E32+E37+E33+E27+E34+E35+E36</f>
        <v>92567</v>
      </c>
      <c r="F23" s="13">
        <f>F24+F25+F26+F30+F31+F28+F29+F32+F37+F33+F27+F34+F35+F36</f>
        <v>1110804</v>
      </c>
    </row>
    <row r="24" spans="1:6" ht="14.25" thickTop="1" thickBot="1" x14ac:dyDescent="0.25">
      <c r="A24" s="26"/>
      <c r="B24" s="10" t="s">
        <v>24</v>
      </c>
      <c r="C24" s="11"/>
      <c r="D24" s="12"/>
      <c r="E24" s="7">
        <v>1500</v>
      </c>
      <c r="F24" s="7">
        <f>E24*12</f>
        <v>18000</v>
      </c>
    </row>
    <row r="25" spans="1:6" ht="14.25" thickTop="1" thickBot="1" x14ac:dyDescent="0.25">
      <c r="A25" s="26"/>
      <c r="B25" s="10" t="s">
        <v>50</v>
      </c>
      <c r="C25" s="11"/>
      <c r="D25" s="12"/>
      <c r="E25" s="7">
        <v>12267</v>
      </c>
      <c r="F25" s="7">
        <f>E25*12</f>
        <v>147204</v>
      </c>
    </row>
    <row r="26" spans="1:6" ht="14.25" thickTop="1" thickBot="1" x14ac:dyDescent="0.25">
      <c r="A26" s="26"/>
      <c r="B26" s="10" t="s">
        <v>25</v>
      </c>
      <c r="C26" s="11"/>
      <c r="D26" s="12"/>
      <c r="E26" s="7">
        <v>2500</v>
      </c>
      <c r="F26" s="7">
        <f>E26*12</f>
        <v>30000</v>
      </c>
    </row>
    <row r="27" spans="1:6" ht="26.25" customHeight="1" thickTop="1" thickBot="1" x14ac:dyDescent="0.25">
      <c r="A27" s="26"/>
      <c r="B27" s="10" t="s">
        <v>36</v>
      </c>
      <c r="C27" s="11"/>
      <c r="D27" s="12"/>
      <c r="E27" s="7">
        <v>25000</v>
      </c>
      <c r="F27" s="7">
        <f>E27*12</f>
        <v>300000</v>
      </c>
    </row>
    <row r="28" spans="1:6" ht="15.75" customHeight="1" thickTop="1" thickBot="1" x14ac:dyDescent="0.25">
      <c r="A28" s="26"/>
      <c r="B28" s="10" t="s">
        <v>38</v>
      </c>
      <c r="C28" s="11"/>
      <c r="D28" s="12"/>
      <c r="E28" s="7">
        <v>1000</v>
      </c>
      <c r="F28" s="7">
        <f t="shared" ref="F28:F32" si="0">E28*12</f>
        <v>12000</v>
      </c>
    </row>
    <row r="29" spans="1:6" ht="15.75" customHeight="1" thickTop="1" thickBot="1" x14ac:dyDescent="0.25">
      <c r="A29" s="26"/>
      <c r="B29" s="10" t="s">
        <v>28</v>
      </c>
      <c r="C29" s="11"/>
      <c r="D29" s="12"/>
      <c r="E29" s="7">
        <v>15000</v>
      </c>
      <c r="F29" s="7">
        <f t="shared" si="0"/>
        <v>180000</v>
      </c>
    </row>
    <row r="30" spans="1:6" ht="15.75" customHeight="1" thickTop="1" thickBot="1" x14ac:dyDescent="0.25">
      <c r="A30" s="26"/>
      <c r="B30" s="10" t="s">
        <v>27</v>
      </c>
      <c r="C30" s="11"/>
      <c r="D30" s="12"/>
      <c r="E30" s="7">
        <v>5500</v>
      </c>
      <c r="F30" s="7">
        <f>E30*12</f>
        <v>66000</v>
      </c>
    </row>
    <row r="31" spans="1:6" ht="15.75" customHeight="1" thickTop="1" thickBot="1" x14ac:dyDescent="0.25">
      <c r="A31" s="26"/>
      <c r="B31" s="10" t="s">
        <v>26</v>
      </c>
      <c r="C31" s="11"/>
      <c r="D31" s="12"/>
      <c r="E31" s="7">
        <v>8000</v>
      </c>
      <c r="F31" s="7">
        <f t="shared" si="0"/>
        <v>96000</v>
      </c>
    </row>
    <row r="32" spans="1:6" ht="15.75" customHeight="1" thickTop="1" thickBot="1" x14ac:dyDescent="0.25">
      <c r="A32" s="26"/>
      <c r="B32" s="10" t="s">
        <v>14</v>
      </c>
      <c r="C32" s="11"/>
      <c r="D32" s="12"/>
      <c r="E32" s="7">
        <v>2000</v>
      </c>
      <c r="F32" s="7">
        <f t="shared" si="0"/>
        <v>24000</v>
      </c>
    </row>
    <row r="33" spans="1:6" ht="15.75" customHeight="1" thickTop="1" thickBot="1" x14ac:dyDescent="0.25">
      <c r="A33" s="26"/>
      <c r="B33" s="37" t="s">
        <v>51</v>
      </c>
      <c r="C33" s="38"/>
      <c r="D33" s="39"/>
      <c r="E33" s="7">
        <v>2500</v>
      </c>
      <c r="F33" s="7">
        <f t="shared" ref="F33:F36" si="1">E33*12</f>
        <v>30000</v>
      </c>
    </row>
    <row r="34" spans="1:6" ht="15.75" customHeight="1" thickTop="1" thickBot="1" x14ac:dyDescent="0.25">
      <c r="A34" s="26"/>
      <c r="B34" s="37" t="s">
        <v>37</v>
      </c>
      <c r="C34" s="38"/>
      <c r="D34" s="39"/>
      <c r="E34" s="7">
        <v>500</v>
      </c>
      <c r="F34" s="7">
        <v>6000</v>
      </c>
    </row>
    <row r="35" spans="1:6" ht="15.75" customHeight="1" thickTop="1" thickBot="1" x14ac:dyDescent="0.25">
      <c r="A35" s="26"/>
      <c r="B35" s="40" t="s">
        <v>52</v>
      </c>
      <c r="C35" s="41"/>
      <c r="D35" s="42"/>
      <c r="E35" s="7">
        <v>1100</v>
      </c>
      <c r="F35" s="7">
        <f>E35*12</f>
        <v>13200</v>
      </c>
    </row>
    <row r="36" spans="1:6" ht="15.75" customHeight="1" thickTop="1" thickBot="1" x14ac:dyDescent="0.25">
      <c r="A36" s="26"/>
      <c r="B36" s="37" t="s">
        <v>40</v>
      </c>
      <c r="C36" s="38"/>
      <c r="D36" s="39"/>
      <c r="E36" s="7">
        <v>700</v>
      </c>
      <c r="F36" s="7">
        <f t="shared" si="1"/>
        <v>8400</v>
      </c>
    </row>
    <row r="37" spans="1:6" ht="15.75" customHeight="1" thickTop="1" thickBot="1" x14ac:dyDescent="0.25">
      <c r="A37" s="26"/>
      <c r="B37" s="10" t="s">
        <v>31</v>
      </c>
      <c r="C37" s="11"/>
      <c r="D37" s="12"/>
      <c r="E37" s="7">
        <v>15000</v>
      </c>
      <c r="F37" s="7">
        <f>E37*12</f>
        <v>180000</v>
      </c>
    </row>
    <row r="38" spans="1:6" ht="20.45" customHeight="1" thickTop="1" thickBot="1" x14ac:dyDescent="0.25">
      <c r="A38" s="22">
        <v>4</v>
      </c>
      <c r="B38" s="17" t="s">
        <v>17</v>
      </c>
      <c r="C38" s="18"/>
      <c r="D38" s="18"/>
      <c r="E38" s="18"/>
      <c r="F38" s="19"/>
    </row>
    <row r="39" spans="1:6" ht="14.25" thickTop="1" thickBot="1" x14ac:dyDescent="0.25">
      <c r="A39" s="26"/>
      <c r="B39" s="17" t="s">
        <v>18</v>
      </c>
      <c r="C39" s="18"/>
      <c r="D39" s="19"/>
      <c r="E39" s="13">
        <f>E40+E41</f>
        <v>12000</v>
      </c>
      <c r="F39" s="13">
        <f>F40+F41</f>
        <v>144000</v>
      </c>
    </row>
    <row r="40" spans="1:6" ht="14.25" thickTop="1" thickBot="1" x14ac:dyDescent="0.25">
      <c r="A40" s="26"/>
      <c r="B40" s="10" t="s">
        <v>19</v>
      </c>
      <c r="C40" s="11"/>
      <c r="D40" s="12"/>
      <c r="E40" s="7">
        <v>7000</v>
      </c>
      <c r="F40" s="7">
        <f>E40*12</f>
        <v>84000</v>
      </c>
    </row>
    <row r="41" spans="1:6" ht="14.25" thickTop="1" thickBot="1" x14ac:dyDescent="0.25">
      <c r="A41" s="26"/>
      <c r="B41" s="10" t="s">
        <v>33</v>
      </c>
      <c r="C41" s="11"/>
      <c r="D41" s="12"/>
      <c r="E41" s="7">
        <v>5000</v>
      </c>
      <c r="F41" s="7">
        <f>E41*12</f>
        <v>60000</v>
      </c>
    </row>
    <row r="42" spans="1:6" ht="14.25" thickTop="1" thickBot="1" x14ac:dyDescent="0.25">
      <c r="A42" s="27"/>
      <c r="B42" s="43" t="s">
        <v>39</v>
      </c>
      <c r="C42" s="44"/>
      <c r="D42" s="45"/>
      <c r="E42" s="13">
        <f>E17+E21+E23+E39</f>
        <v>172433</v>
      </c>
      <c r="F42" s="13">
        <f>F17+F21+F23+F39</f>
        <v>2069196</v>
      </c>
    </row>
    <row r="43" spans="1:6" ht="14.25" thickTop="1" thickBot="1" x14ac:dyDescent="0.25">
      <c r="A43" s="13">
        <v>5</v>
      </c>
      <c r="B43" s="17" t="s">
        <v>32</v>
      </c>
      <c r="C43" s="18"/>
      <c r="D43" s="19"/>
      <c r="E43" s="13">
        <v>6000</v>
      </c>
      <c r="F43" s="13">
        <f>E43*12</f>
        <v>72000</v>
      </c>
    </row>
    <row r="44" spans="1:6" ht="25.15" customHeight="1" thickTop="1" thickBot="1" x14ac:dyDescent="0.25">
      <c r="A44" s="17" t="s">
        <v>20</v>
      </c>
      <c r="B44" s="18"/>
      <c r="C44" s="18"/>
      <c r="D44" s="19"/>
      <c r="E44" s="13">
        <f>E42+E43</f>
        <v>178433</v>
      </c>
      <c r="F44" s="13">
        <f>F42+F43</f>
        <v>2141196</v>
      </c>
    </row>
    <row r="45" spans="1:6" ht="13.5" thickTop="1" x14ac:dyDescent="0.2">
      <c r="A45" s="28"/>
    </row>
  </sheetData>
  <mergeCells count="38">
    <mergeCell ref="B43:D43"/>
    <mergeCell ref="A44:D44"/>
    <mergeCell ref="B16:D16"/>
    <mergeCell ref="A17:D17"/>
    <mergeCell ref="B10:E10"/>
    <mergeCell ref="A38:A42"/>
    <mergeCell ref="B39:D39"/>
    <mergeCell ref="B40:D40"/>
    <mergeCell ref="B41:D41"/>
    <mergeCell ref="B42:D42"/>
    <mergeCell ref="B34:D34"/>
    <mergeCell ref="B35:D35"/>
    <mergeCell ref="B36:D36"/>
    <mergeCell ref="B37:D37"/>
    <mergeCell ref="B38:F38"/>
    <mergeCell ref="B29:D29"/>
    <mergeCell ref="B30:D30"/>
    <mergeCell ref="B31:D31"/>
    <mergeCell ref="B32:D32"/>
    <mergeCell ref="B33:D33"/>
    <mergeCell ref="A4:F4"/>
    <mergeCell ref="A6:F6"/>
    <mergeCell ref="A13:D13"/>
    <mergeCell ref="B19:D19"/>
    <mergeCell ref="A15:D15"/>
    <mergeCell ref="A18:A20"/>
    <mergeCell ref="B18:D18"/>
    <mergeCell ref="A21:A22"/>
    <mergeCell ref="A23:A37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</mergeCells>
  <pageMargins left="0.7" right="0.7" top="0.75" bottom="0.75" header="0.3" footer="0.3"/>
  <pageSetup paperSize="9"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2024-03-27T19:58:16Z</dcterms:modified>
</cp:coreProperties>
</file>