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27"/>
  </bookViews>
  <sheets>
    <sheet name="Отчет" sheetId="16" r:id="rId1"/>
    <sheet name="Пояснения" sheetId="17" r:id="rId2"/>
  </sheets>
  <calcPr calcId="124519"/>
</workbook>
</file>

<file path=xl/calcChain.xml><?xml version="1.0" encoding="utf-8"?>
<calcChain xmlns="http://schemas.openxmlformats.org/spreadsheetml/2006/main">
  <c r="D23" i="16"/>
  <c r="D24" s="1"/>
  <c r="C23"/>
  <c r="C24" s="1"/>
  <c r="B23"/>
  <c r="B24" s="1"/>
  <c r="D19"/>
  <c r="C19"/>
  <c r="B19"/>
  <c r="D15" l="1"/>
  <c r="C15"/>
  <c r="B15"/>
  <c r="D13" i="17"/>
  <c r="F13" s="1"/>
  <c r="D23" l="1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2"/>
  <c r="F12" s="1"/>
  <c r="D11"/>
  <c r="F11" s="1"/>
  <c r="D10"/>
  <c r="F10" s="1"/>
  <c r="D9"/>
  <c r="F9" s="1"/>
  <c r="D8"/>
  <c r="F8" s="1"/>
  <c r="D7"/>
  <c r="F7" s="1"/>
  <c r="D6"/>
  <c r="F6" s="1"/>
  <c r="D5"/>
  <c r="F5" s="1"/>
  <c r="D4"/>
  <c r="F4" s="1"/>
  <c r="D3"/>
  <c r="F3" s="1"/>
  <c r="D2"/>
  <c r="F2" s="1"/>
  <c r="B24" l="1"/>
  <c r="B25" s="1"/>
  <c r="D11" i="16"/>
  <c r="C11"/>
  <c r="B11"/>
</calcChain>
</file>

<file path=xl/sharedStrings.xml><?xml version="1.0" encoding="utf-8"?>
<sst xmlns="http://schemas.openxmlformats.org/spreadsheetml/2006/main" count="75" uniqueCount="51">
  <si>
    <t xml:space="preserve">Месяц </t>
  </si>
  <si>
    <t>Число отключений</t>
  </si>
  <si>
    <t>Продолжительность прекращения подачи электроэнергии, час</t>
  </si>
  <si>
    <t>Январь</t>
  </si>
  <si>
    <t>Февраль</t>
  </si>
  <si>
    <t>Март</t>
  </si>
  <si>
    <t>ИТОГО:</t>
  </si>
  <si>
    <t>Недоотпуск эл. энергии в результате аварийных отключений, кВтч</t>
  </si>
  <si>
    <t>ВСЕГО:</t>
  </si>
  <si>
    <t xml:space="preserve"> месяц</t>
  </si>
  <si>
    <t>Потребитель</t>
  </si>
  <si>
    <t>объем за месяц</t>
  </si>
  <si>
    <t>объем за час</t>
  </si>
  <si>
    <t>часы отключения</t>
  </si>
  <si>
    <t>недопоставленная энергия, кВт*ч</t>
  </si>
  <si>
    <t>ЦТП №12</t>
  </si>
  <si>
    <t>ИП Карташян вечный зов</t>
  </si>
  <si>
    <t>ЦТП №13</t>
  </si>
  <si>
    <t>за 2019 г.</t>
  </si>
  <si>
    <t>Апрель</t>
  </si>
  <si>
    <t>Май</t>
  </si>
  <si>
    <t>Июнь</t>
  </si>
  <si>
    <t xml:space="preserve">Сводные данные недопоставленной электроэнергии в результате аварийных отключений с разбивкой по месяцам </t>
  </si>
  <si>
    <t>ИП Антипов автостоянка</t>
  </si>
  <si>
    <t>ИП Герасимов АЗС</t>
  </si>
  <si>
    <t>уличное освещение ТП-47</t>
  </si>
  <si>
    <t>Июль</t>
  </si>
  <si>
    <t>Август</t>
  </si>
  <si>
    <t>Сентябрь</t>
  </si>
  <si>
    <t>Октябрь</t>
  </si>
  <si>
    <t>Ноябрь</t>
  </si>
  <si>
    <t>Декабрь</t>
  </si>
  <si>
    <t>декабрь</t>
  </si>
  <si>
    <t>Итого за декабрь</t>
  </si>
  <si>
    <t>Всего за 4 кв. 2019г.</t>
  </si>
  <si>
    <t>МРСК Центра жилой поселок</t>
  </si>
  <si>
    <t>МБУК ДК Ростислав сцена и щитовая</t>
  </si>
  <si>
    <t>ООО "Рантье" ДК "Россия"</t>
  </si>
  <si>
    <t>МЖД 16-5</t>
  </si>
  <si>
    <t>МЖД 16-4</t>
  </si>
  <si>
    <t>ИП Невский торгово-офисный центр</t>
  </si>
  <si>
    <t>МЖД 16-22</t>
  </si>
  <si>
    <t>МЖД 16-20</t>
  </si>
  <si>
    <t>Комитет ЖКХ, светофор около вечного зова</t>
  </si>
  <si>
    <t>ИП Чубаков</t>
  </si>
  <si>
    <t>ИП Карташян слесарные мастерские</t>
  </si>
  <si>
    <t>МЖД 16-10</t>
  </si>
  <si>
    <t>почтовое отделение №9</t>
  </si>
  <si>
    <t>МЖД 16-9</t>
  </si>
  <si>
    <t>МЖД 16-12</t>
  </si>
  <si>
    <t>МЖД 16-8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</si>
</sst>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4"/>
      <color theme="1"/>
      <name val="Times New Roman"/>
      <family val="2"/>
      <charset val="204"/>
    </font>
    <font>
      <sz val="14"/>
      <name val="Times New Roman"/>
      <family val="2"/>
      <charset val="204"/>
    </font>
    <font>
      <sz val="11"/>
      <name val="Times New Roman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/>
    <xf numFmtId="164" fontId="6" fillId="0" borderId="2" xfId="0" applyNumberFormat="1" applyFont="1" applyBorder="1"/>
    <xf numFmtId="1" fontId="6" fillId="0" borderId="2" xfId="0" applyNumberFormat="1" applyFont="1" applyBorder="1"/>
    <xf numFmtId="0" fontId="7" fillId="0" borderId="0" xfId="0" applyFont="1"/>
    <xf numFmtId="0" fontId="6" fillId="0" borderId="2" xfId="0" applyFont="1" applyBorder="1" applyAlignment="1">
      <alignment vertical="center"/>
    </xf>
    <xf numFmtId="164" fontId="6" fillId="0" borderId="2" xfId="0" applyNumberFormat="1" applyFont="1" applyBorder="1" applyAlignment="1">
      <alignment vertical="center"/>
    </xf>
    <xf numFmtId="1" fontId="6" fillId="0" borderId="2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49" fontId="0" fillId="0" borderId="0" xfId="0" applyNumberFormat="1"/>
    <xf numFmtId="0" fontId="9" fillId="0" borderId="2" xfId="0" applyFont="1" applyBorder="1" applyAlignment="1">
      <alignment wrapText="1"/>
    </xf>
    <xf numFmtId="0" fontId="6" fillId="0" borderId="2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distributed"/>
    </xf>
    <xf numFmtId="1" fontId="2" fillId="0" borderId="4" xfId="0" applyNumberFormat="1" applyFont="1" applyBorder="1" applyAlignment="1">
      <alignment horizontal="right" wrapText="1"/>
    </xf>
    <xf numFmtId="1" fontId="2" fillId="0" borderId="5" xfId="0" applyNumberFormat="1" applyFont="1" applyBorder="1" applyAlignment="1">
      <alignment horizontal="right" wrapText="1"/>
    </xf>
    <xf numFmtId="1" fontId="2" fillId="0" borderId="6" xfId="0" applyNumberFormat="1" applyFont="1" applyBorder="1" applyAlignment="1">
      <alignment horizontal="right" wrapText="1"/>
    </xf>
    <xf numFmtId="1" fontId="8" fillId="0" borderId="4" xfId="0" applyNumberFormat="1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8" fillId="0" borderId="6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4"/>
  <sheetViews>
    <sheetView tabSelected="1" workbookViewId="0">
      <selection activeCell="D23" sqref="D23"/>
    </sheetView>
  </sheetViews>
  <sheetFormatPr defaultRowHeight="15"/>
  <cols>
    <col min="1" max="1" width="13.140625" customWidth="1"/>
    <col min="2" max="2" width="16.140625" customWidth="1"/>
    <col min="3" max="3" width="26.7109375" customWidth="1"/>
    <col min="4" max="4" width="28.7109375" customWidth="1"/>
  </cols>
  <sheetData>
    <row r="1" spans="1:4" ht="15.75">
      <c r="D1" s="7"/>
    </row>
    <row r="4" spans="1:4" ht="36.75" customHeight="1">
      <c r="A4" s="24" t="s">
        <v>22</v>
      </c>
      <c r="B4" s="24"/>
      <c r="C4" s="24"/>
      <c r="D4" s="24"/>
    </row>
    <row r="5" spans="1:4" ht="18.75">
      <c r="A5" s="4"/>
      <c r="B5" s="4"/>
      <c r="C5" s="6" t="s">
        <v>18</v>
      </c>
      <c r="D5" s="4"/>
    </row>
    <row r="6" spans="1:4" ht="18.75">
      <c r="A6" s="5"/>
      <c r="B6" s="5"/>
      <c r="C6" s="5"/>
      <c r="D6" s="5"/>
    </row>
    <row r="7" spans="1:4" ht="78.75" customHeight="1">
      <c r="A7" s="3" t="s">
        <v>0</v>
      </c>
      <c r="B7" s="3" t="s">
        <v>1</v>
      </c>
      <c r="C7" s="3" t="s">
        <v>2</v>
      </c>
      <c r="D7" s="3" t="s">
        <v>7</v>
      </c>
    </row>
    <row r="8" spans="1:4" ht="18.75">
      <c r="A8" s="8" t="s">
        <v>3</v>
      </c>
      <c r="B8" s="9">
        <v>0</v>
      </c>
      <c r="C8" s="9">
        <v>0</v>
      </c>
      <c r="D8" s="9">
        <v>0</v>
      </c>
    </row>
    <row r="9" spans="1:4" ht="18.75">
      <c r="A9" s="8" t="s">
        <v>4</v>
      </c>
      <c r="B9" s="9">
        <v>0</v>
      </c>
      <c r="C9" s="9">
        <v>0</v>
      </c>
      <c r="D9" s="9">
        <v>0</v>
      </c>
    </row>
    <row r="10" spans="1:4" ht="18.75">
      <c r="A10" s="8" t="s">
        <v>5</v>
      </c>
      <c r="B10" s="9">
        <v>0</v>
      </c>
      <c r="C10" s="9">
        <v>0</v>
      </c>
      <c r="D10" s="9">
        <v>0</v>
      </c>
    </row>
    <row r="11" spans="1:4" ht="18.75">
      <c r="A11" s="10" t="s">
        <v>6</v>
      </c>
      <c r="B11" s="11">
        <f>B8+B9+B10</f>
        <v>0</v>
      </c>
      <c r="C11" s="11">
        <f>C8+C9+C10</f>
        <v>0</v>
      </c>
      <c r="D11" s="11">
        <f>D8+D9+D10</f>
        <v>0</v>
      </c>
    </row>
    <row r="12" spans="1:4" ht="18.75">
      <c r="A12" s="8" t="s">
        <v>19</v>
      </c>
      <c r="B12" s="9">
        <v>0</v>
      </c>
      <c r="C12" s="9">
        <v>0</v>
      </c>
      <c r="D12" s="9">
        <v>0</v>
      </c>
    </row>
    <row r="13" spans="1:4" ht="18.75">
      <c r="A13" s="8" t="s">
        <v>20</v>
      </c>
      <c r="B13" s="9">
        <v>1</v>
      </c>
      <c r="C13" s="9">
        <v>0.5</v>
      </c>
      <c r="D13" s="9">
        <v>301</v>
      </c>
    </row>
    <row r="14" spans="1:4" ht="18.75">
      <c r="A14" s="8" t="s">
        <v>21</v>
      </c>
      <c r="B14" s="9">
        <v>1</v>
      </c>
      <c r="C14" s="9">
        <v>0.41699999999999998</v>
      </c>
      <c r="D14" s="9">
        <v>226</v>
      </c>
    </row>
    <row r="15" spans="1:4" ht="18.75">
      <c r="A15" s="10" t="s">
        <v>6</v>
      </c>
      <c r="B15" s="11">
        <f>B12+B13+B14</f>
        <v>2</v>
      </c>
      <c r="C15" s="11">
        <f>C12+C13+C14</f>
        <v>0.91700000000000004</v>
      </c>
      <c r="D15" s="11">
        <f>D12+D13+D14</f>
        <v>527</v>
      </c>
    </row>
    <row r="16" spans="1:4" ht="18.75">
      <c r="A16" s="8" t="s">
        <v>26</v>
      </c>
      <c r="B16" s="9">
        <v>0</v>
      </c>
      <c r="C16" s="9">
        <v>0</v>
      </c>
      <c r="D16" s="9">
        <v>0</v>
      </c>
    </row>
    <row r="17" spans="1:4" ht="18.75">
      <c r="A17" s="8" t="s">
        <v>27</v>
      </c>
      <c r="B17" s="9">
        <v>0</v>
      </c>
      <c r="C17" s="9">
        <v>0</v>
      </c>
      <c r="D17" s="9">
        <v>0</v>
      </c>
    </row>
    <row r="18" spans="1:4" ht="18.75">
      <c r="A18" s="8" t="s">
        <v>28</v>
      </c>
      <c r="B18" s="9">
        <v>0</v>
      </c>
      <c r="C18" s="9">
        <v>0</v>
      </c>
      <c r="D18" s="9">
        <v>0</v>
      </c>
    </row>
    <row r="19" spans="1:4" ht="18.75">
      <c r="A19" s="10" t="s">
        <v>6</v>
      </c>
      <c r="B19" s="11">
        <f>B16+B17+B18</f>
        <v>0</v>
      </c>
      <c r="C19" s="11">
        <f>C16+C17+C18</f>
        <v>0</v>
      </c>
      <c r="D19" s="11">
        <f>D16+D17+D18</f>
        <v>0</v>
      </c>
    </row>
    <row r="20" spans="1:4" ht="18.75">
      <c r="A20" s="8" t="s">
        <v>29</v>
      </c>
      <c r="B20" s="9">
        <v>0</v>
      </c>
      <c r="C20" s="9">
        <v>0</v>
      </c>
      <c r="D20" s="9">
        <v>0</v>
      </c>
    </row>
    <row r="21" spans="1:4" ht="18.75">
      <c r="A21" s="8" t="s">
        <v>30</v>
      </c>
      <c r="B21" s="9">
        <v>0</v>
      </c>
      <c r="C21" s="9">
        <v>0</v>
      </c>
      <c r="D21" s="9">
        <v>0</v>
      </c>
    </row>
    <row r="22" spans="1:4" ht="18.75">
      <c r="A22" s="8" t="s">
        <v>31</v>
      </c>
      <c r="B22" s="9">
        <v>1</v>
      </c>
      <c r="C22" s="9">
        <v>0.5</v>
      </c>
      <c r="D22" s="9">
        <v>132</v>
      </c>
    </row>
    <row r="23" spans="1:4" ht="18.75">
      <c r="A23" s="10" t="s">
        <v>6</v>
      </c>
      <c r="B23" s="11">
        <f>B20+B21+B22</f>
        <v>1</v>
      </c>
      <c r="C23" s="11">
        <f>C20+C21+C22</f>
        <v>0.5</v>
      </c>
      <c r="D23" s="11">
        <f>D20+D21+D22</f>
        <v>132</v>
      </c>
    </row>
    <row r="24" spans="1:4" ht="18.75">
      <c r="A24" s="1" t="s">
        <v>8</v>
      </c>
      <c r="B24" s="2">
        <f>B11+B15+B19+B23</f>
        <v>3</v>
      </c>
      <c r="C24" s="2">
        <f>C11+C15+C19+C23</f>
        <v>1.417</v>
      </c>
      <c r="D24" s="2">
        <f>D11+D15+D19+D23</f>
        <v>659</v>
      </c>
    </row>
  </sheetData>
  <mergeCells count="1">
    <mergeCell ref="A4:D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6"/>
  <sheetViews>
    <sheetView workbookViewId="0">
      <selection activeCell="E2" sqref="E2:E23"/>
    </sheetView>
  </sheetViews>
  <sheetFormatPr defaultRowHeight="15"/>
  <cols>
    <col min="1" max="1" width="10.140625" customWidth="1"/>
    <col min="2" max="2" width="38.5703125" customWidth="1"/>
    <col min="3" max="3" width="11.28515625" customWidth="1"/>
    <col min="4" max="4" width="8.7109375" customWidth="1"/>
    <col min="5" max="5" width="15.140625" customWidth="1"/>
    <col min="6" max="6" width="15.28515625" customWidth="1"/>
  </cols>
  <sheetData>
    <row r="1" spans="1:6" ht="75">
      <c r="A1" s="12" t="s">
        <v>9</v>
      </c>
      <c r="B1" s="12" t="s">
        <v>10</v>
      </c>
      <c r="C1" s="12" t="s">
        <v>11</v>
      </c>
      <c r="D1" s="12" t="s">
        <v>12</v>
      </c>
      <c r="E1" s="12" t="s">
        <v>13</v>
      </c>
      <c r="F1" s="12" t="s">
        <v>14</v>
      </c>
    </row>
    <row r="2" spans="1:6" s="16" customFormat="1" ht="18.75">
      <c r="A2" s="13" t="s">
        <v>32</v>
      </c>
      <c r="B2" s="13" t="s">
        <v>35</v>
      </c>
      <c r="C2" s="13">
        <v>16451</v>
      </c>
      <c r="D2" s="14">
        <f t="shared" ref="D2:D23" si="0">C2/31/24</f>
        <v>22.111559139784944</v>
      </c>
      <c r="E2" s="13">
        <v>0.5</v>
      </c>
      <c r="F2" s="15">
        <f t="shared" ref="F2:F23" si="1">D2*E2</f>
        <v>11.055779569892472</v>
      </c>
    </row>
    <row r="3" spans="1:6" s="16" customFormat="1" ht="18.75">
      <c r="A3" s="13" t="s">
        <v>32</v>
      </c>
      <c r="B3" s="13" t="s">
        <v>24</v>
      </c>
      <c r="C3" s="13">
        <v>3505</v>
      </c>
      <c r="D3" s="14">
        <f t="shared" si="0"/>
        <v>4.711021505376344</v>
      </c>
      <c r="E3" s="13">
        <v>0.5</v>
      </c>
      <c r="F3" s="15">
        <f t="shared" si="1"/>
        <v>2.355510752688172</v>
      </c>
    </row>
    <row r="4" spans="1:6" s="16" customFormat="1" ht="37.5">
      <c r="A4" s="17" t="s">
        <v>32</v>
      </c>
      <c r="B4" s="23" t="s">
        <v>36</v>
      </c>
      <c r="C4" s="17">
        <v>15972</v>
      </c>
      <c r="D4" s="18">
        <f t="shared" si="0"/>
        <v>21.467741935483872</v>
      </c>
      <c r="E4" s="13">
        <v>0.5</v>
      </c>
      <c r="F4" s="19">
        <f t="shared" si="1"/>
        <v>10.733870967741936</v>
      </c>
    </row>
    <row r="5" spans="1:6" s="16" customFormat="1" ht="18.75">
      <c r="A5" s="13" t="s">
        <v>32</v>
      </c>
      <c r="B5" s="13" t="s">
        <v>23</v>
      </c>
      <c r="C5" s="13">
        <v>660</v>
      </c>
      <c r="D5" s="14">
        <f t="shared" si="0"/>
        <v>0.88709677419354838</v>
      </c>
      <c r="E5" s="13">
        <v>0.5</v>
      </c>
      <c r="F5" s="15">
        <f t="shared" si="1"/>
        <v>0.44354838709677419</v>
      </c>
    </row>
    <row r="6" spans="1:6" s="16" customFormat="1" ht="18.75">
      <c r="A6" s="13" t="s">
        <v>32</v>
      </c>
      <c r="B6" s="13" t="s">
        <v>37</v>
      </c>
      <c r="C6" s="13">
        <v>2756</v>
      </c>
      <c r="D6" s="14">
        <f t="shared" si="0"/>
        <v>3.7043010752688175</v>
      </c>
      <c r="E6" s="13">
        <v>0.5</v>
      </c>
      <c r="F6" s="15">
        <f t="shared" si="1"/>
        <v>1.8521505376344087</v>
      </c>
    </row>
    <row r="7" spans="1:6" s="16" customFormat="1" ht="18.75">
      <c r="A7" s="13" t="s">
        <v>32</v>
      </c>
      <c r="B7" s="13" t="s">
        <v>38</v>
      </c>
      <c r="C7" s="13">
        <v>10535</v>
      </c>
      <c r="D7" s="14">
        <f t="shared" si="0"/>
        <v>14.159946236559138</v>
      </c>
      <c r="E7" s="13">
        <v>0.5</v>
      </c>
      <c r="F7" s="15">
        <f t="shared" si="1"/>
        <v>7.0799731182795691</v>
      </c>
    </row>
    <row r="8" spans="1:6" s="20" customFormat="1" ht="18.75">
      <c r="A8" s="13" t="s">
        <v>32</v>
      </c>
      <c r="B8" s="13" t="s">
        <v>15</v>
      </c>
      <c r="C8" s="17">
        <v>18606</v>
      </c>
      <c r="D8" s="18">
        <f t="shared" si="0"/>
        <v>25.008064516129036</v>
      </c>
      <c r="E8" s="13">
        <v>0.5</v>
      </c>
      <c r="F8" s="19">
        <f t="shared" si="1"/>
        <v>12.504032258064518</v>
      </c>
    </row>
    <row r="9" spans="1:6" s="16" customFormat="1" ht="18.75">
      <c r="A9" s="13" t="s">
        <v>32</v>
      </c>
      <c r="B9" s="13" t="s">
        <v>25</v>
      </c>
      <c r="C9" s="13">
        <v>1289</v>
      </c>
      <c r="D9" s="14">
        <f t="shared" si="0"/>
        <v>1.73252688172043</v>
      </c>
      <c r="E9" s="13">
        <v>0.5</v>
      </c>
      <c r="F9" s="15">
        <f t="shared" si="1"/>
        <v>0.86626344086021501</v>
      </c>
    </row>
    <row r="10" spans="1:6" s="16" customFormat="1" ht="18.75">
      <c r="A10" s="13" t="s">
        <v>32</v>
      </c>
      <c r="B10" s="13" t="s">
        <v>39</v>
      </c>
      <c r="C10" s="13">
        <v>7334</v>
      </c>
      <c r="D10" s="14">
        <f t="shared" si="0"/>
        <v>9.85752688172043</v>
      </c>
      <c r="E10" s="13">
        <v>0.5</v>
      </c>
      <c r="F10" s="15">
        <f t="shared" si="1"/>
        <v>4.928763440860215</v>
      </c>
    </row>
    <row r="11" spans="1:6" s="16" customFormat="1" ht="18.75">
      <c r="A11" s="13" t="s">
        <v>32</v>
      </c>
      <c r="B11" s="13" t="s">
        <v>16</v>
      </c>
      <c r="C11" s="13">
        <v>11573</v>
      </c>
      <c r="D11" s="14">
        <f t="shared" si="0"/>
        <v>15.55510752688172</v>
      </c>
      <c r="E11" s="13">
        <v>0.5</v>
      </c>
      <c r="F11" s="15">
        <f t="shared" si="1"/>
        <v>7.77755376344086</v>
      </c>
    </row>
    <row r="12" spans="1:6" s="16" customFormat="1" ht="37.5">
      <c r="A12" s="17" t="s">
        <v>32</v>
      </c>
      <c r="B12" s="23" t="s">
        <v>40</v>
      </c>
      <c r="C12" s="17">
        <v>12129</v>
      </c>
      <c r="D12" s="18">
        <f t="shared" si="0"/>
        <v>16.302419354838708</v>
      </c>
      <c r="E12" s="13">
        <v>0.5</v>
      </c>
      <c r="F12" s="19">
        <f t="shared" si="1"/>
        <v>8.1512096774193541</v>
      </c>
    </row>
    <row r="13" spans="1:6" s="16" customFormat="1" ht="18.75">
      <c r="A13" s="13" t="s">
        <v>32</v>
      </c>
      <c r="B13" s="13" t="s">
        <v>41</v>
      </c>
      <c r="C13" s="13">
        <v>16589</v>
      </c>
      <c r="D13" s="14">
        <f t="shared" si="0"/>
        <v>22.297043010752688</v>
      </c>
      <c r="E13" s="13">
        <v>0.5</v>
      </c>
      <c r="F13" s="15">
        <f t="shared" si="1"/>
        <v>11.148521505376344</v>
      </c>
    </row>
    <row r="14" spans="1:6" s="16" customFormat="1" ht="18.75">
      <c r="A14" s="13" t="s">
        <v>32</v>
      </c>
      <c r="B14" s="13" t="s">
        <v>42</v>
      </c>
      <c r="C14" s="13">
        <v>16110</v>
      </c>
      <c r="D14" s="14">
        <f t="shared" si="0"/>
        <v>21.653225806451612</v>
      </c>
      <c r="E14" s="13">
        <v>0.5</v>
      </c>
      <c r="F14" s="15">
        <f t="shared" si="1"/>
        <v>10.826612903225806</v>
      </c>
    </row>
    <row r="15" spans="1:6" s="16" customFormat="1" ht="37.5">
      <c r="A15" s="17" t="s">
        <v>32</v>
      </c>
      <c r="B15" s="23" t="s">
        <v>43</v>
      </c>
      <c r="C15" s="17">
        <v>8</v>
      </c>
      <c r="D15" s="18">
        <f t="shared" si="0"/>
        <v>1.075268817204301E-2</v>
      </c>
      <c r="E15" s="13">
        <v>0.5</v>
      </c>
      <c r="F15" s="19">
        <f t="shared" si="1"/>
        <v>5.3763440860215049E-3</v>
      </c>
    </row>
    <row r="16" spans="1:6" s="20" customFormat="1" ht="18.75">
      <c r="A16" s="13" t="s">
        <v>32</v>
      </c>
      <c r="B16" s="13" t="s">
        <v>44</v>
      </c>
      <c r="C16" s="17">
        <v>1370</v>
      </c>
      <c r="D16" s="18">
        <f t="shared" si="0"/>
        <v>1.8413978494623657</v>
      </c>
      <c r="E16" s="13">
        <v>0.5</v>
      </c>
      <c r="F16" s="19">
        <f t="shared" si="1"/>
        <v>0.92069892473118287</v>
      </c>
    </row>
    <row r="17" spans="1:6" s="16" customFormat="1" ht="18.75">
      <c r="A17" s="13" t="s">
        <v>32</v>
      </c>
      <c r="B17" s="13" t="s">
        <v>17</v>
      </c>
      <c r="C17" s="13">
        <v>26547</v>
      </c>
      <c r="D17" s="14">
        <f t="shared" si="0"/>
        <v>35.681451612903224</v>
      </c>
      <c r="E17" s="13">
        <v>0.5</v>
      </c>
      <c r="F17" s="15">
        <f t="shared" si="1"/>
        <v>17.840725806451612</v>
      </c>
    </row>
    <row r="18" spans="1:6" s="16" customFormat="1" ht="37.5">
      <c r="A18" s="17" t="s">
        <v>32</v>
      </c>
      <c r="B18" s="23" t="s">
        <v>45</v>
      </c>
      <c r="C18" s="17">
        <v>30</v>
      </c>
      <c r="D18" s="18">
        <f t="shared" si="0"/>
        <v>4.0322580645161289E-2</v>
      </c>
      <c r="E18" s="13">
        <v>0.5</v>
      </c>
      <c r="F18" s="19">
        <f t="shared" si="1"/>
        <v>2.0161290322580645E-2</v>
      </c>
    </row>
    <row r="19" spans="1:6" s="16" customFormat="1" ht="18.75">
      <c r="A19" s="13" t="s">
        <v>32</v>
      </c>
      <c r="B19" s="13" t="s">
        <v>46</v>
      </c>
      <c r="C19" s="13">
        <v>5635</v>
      </c>
      <c r="D19" s="14">
        <f t="shared" si="0"/>
        <v>7.573924731182796</v>
      </c>
      <c r="E19" s="13">
        <v>0.5</v>
      </c>
      <c r="F19" s="15">
        <f t="shared" si="1"/>
        <v>3.786962365591398</v>
      </c>
    </row>
    <row r="20" spans="1:6" s="16" customFormat="1" ht="18.75">
      <c r="A20" s="13" t="s">
        <v>32</v>
      </c>
      <c r="B20" s="13" t="s">
        <v>47</v>
      </c>
      <c r="C20" s="13">
        <v>1711</v>
      </c>
      <c r="D20" s="14">
        <f t="shared" si="0"/>
        <v>2.299731182795699</v>
      </c>
      <c r="E20" s="13">
        <v>0.5</v>
      </c>
      <c r="F20" s="15">
        <f t="shared" si="1"/>
        <v>1.1498655913978495</v>
      </c>
    </row>
    <row r="21" spans="1:6" s="16" customFormat="1" ht="18.75">
      <c r="A21" s="13" t="s">
        <v>32</v>
      </c>
      <c r="B21" s="13" t="s">
        <v>48</v>
      </c>
      <c r="C21" s="13">
        <v>5847</v>
      </c>
      <c r="D21" s="14">
        <f t="shared" si="0"/>
        <v>7.8588709677419359</v>
      </c>
      <c r="E21" s="13">
        <v>0.5</v>
      </c>
      <c r="F21" s="15">
        <f t="shared" si="1"/>
        <v>3.929435483870968</v>
      </c>
    </row>
    <row r="22" spans="1:6" s="16" customFormat="1" ht="18.75">
      <c r="A22" s="13" t="s">
        <v>32</v>
      </c>
      <c r="B22" s="13" t="s">
        <v>49</v>
      </c>
      <c r="C22" s="13">
        <v>10710</v>
      </c>
      <c r="D22" s="14">
        <f t="shared" si="0"/>
        <v>14.395161290322582</v>
      </c>
      <c r="E22" s="13">
        <v>0.5</v>
      </c>
      <c r="F22" s="15">
        <f t="shared" si="1"/>
        <v>7.1975806451612909</v>
      </c>
    </row>
    <row r="23" spans="1:6" s="16" customFormat="1" ht="18.75">
      <c r="A23" s="13" t="s">
        <v>32</v>
      </c>
      <c r="B23" s="13" t="s">
        <v>50</v>
      </c>
      <c r="C23" s="13">
        <v>11326</v>
      </c>
      <c r="D23" s="14">
        <f t="shared" si="0"/>
        <v>15.223118279569894</v>
      </c>
      <c r="E23" s="13">
        <v>0.5</v>
      </c>
      <c r="F23" s="15">
        <f t="shared" si="1"/>
        <v>7.6115591397849469</v>
      </c>
    </row>
    <row r="24" spans="1:6" s="16" customFormat="1" ht="32.25">
      <c r="A24" s="22" t="s">
        <v>33</v>
      </c>
      <c r="B24" s="28">
        <f>SUM(F2:F23)</f>
        <v>132.1861559139785</v>
      </c>
      <c r="C24" s="29"/>
      <c r="D24" s="29"/>
      <c r="E24" s="29"/>
      <c r="F24" s="30"/>
    </row>
    <row r="25" spans="1:6" ht="56.25" customHeight="1">
      <c r="A25" s="2" t="s">
        <v>34</v>
      </c>
      <c r="B25" s="25">
        <f>B24</f>
        <v>132.1861559139785</v>
      </c>
      <c r="C25" s="26"/>
      <c r="D25" s="26"/>
      <c r="E25" s="26"/>
      <c r="F25" s="27"/>
    </row>
    <row r="26" spans="1:6">
      <c r="B26" s="21"/>
    </row>
  </sheetData>
  <mergeCells count="2">
    <mergeCell ref="B25:F25"/>
    <mergeCell ref="B24:F24"/>
  </mergeCells>
  <pageMargins left="0.23622047244094491" right="0.23622047244094491" top="0.36" bottom="0.27" header="0.17" footer="0.17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Пояснения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2019-12-30T06:37:57Z</dcterms:modified>
</cp:coreProperties>
</file>